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20" i="1" l="1"/>
  <c r="M36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E101" i="1" s="1"/>
  <c r="M70" i="1"/>
  <c r="M71" i="1"/>
  <c r="M72" i="1"/>
  <c r="M73" i="1"/>
  <c r="E105" i="1" s="1"/>
  <c r="M74" i="1"/>
  <c r="M75" i="1"/>
  <c r="M76" i="1"/>
  <c r="M77" i="1"/>
  <c r="E103" i="1" s="1"/>
  <c r="M78" i="1"/>
  <c r="M79" i="1"/>
  <c r="M80" i="1"/>
  <c r="M81" i="1"/>
  <c r="M82" i="1"/>
  <c r="M83" i="1"/>
  <c r="M84" i="1"/>
  <c r="M85" i="1"/>
  <c r="M86" i="1"/>
  <c r="M87" i="1"/>
  <c r="E104" i="1" s="1"/>
  <c r="M88" i="1"/>
  <c r="M89" i="1"/>
  <c r="M90" i="1"/>
  <c r="M91" i="1"/>
  <c r="M92" i="1"/>
  <c r="M93" i="1"/>
  <c r="E102" i="1" s="1"/>
  <c r="M11" i="1"/>
  <c r="L12" i="1"/>
  <c r="L13" i="1"/>
  <c r="L14" i="1"/>
  <c r="L15" i="1"/>
  <c r="L16" i="1"/>
  <c r="L17" i="1"/>
  <c r="L18" i="1"/>
  <c r="L19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78" i="1" s="1"/>
  <c r="L64" i="1"/>
  <c r="L65" i="1"/>
  <c r="L66" i="1"/>
  <c r="L67" i="1"/>
  <c r="L68" i="1"/>
  <c r="L69" i="1"/>
  <c r="D101" i="1" s="1"/>
  <c r="L70" i="1"/>
  <c r="L71" i="1"/>
  <c r="L72" i="1"/>
  <c r="L73" i="1"/>
  <c r="L74" i="1"/>
  <c r="L75" i="1"/>
  <c r="L76" i="1"/>
  <c r="L77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11" i="1"/>
  <c r="D102" i="1" l="1"/>
  <c r="D99" i="1"/>
  <c r="D98" i="1"/>
  <c r="D103" i="1"/>
  <c r="E99" i="1"/>
  <c r="E100" i="1"/>
  <c r="E98" i="1"/>
  <c r="D100" i="1"/>
  <c r="E97" i="1"/>
  <c r="E106" i="1" s="1"/>
  <c r="D97" i="1"/>
  <c r="D106" i="1" s="1"/>
</calcChain>
</file>

<file path=xl/sharedStrings.xml><?xml version="1.0" encoding="utf-8"?>
<sst xmlns="http://schemas.openxmlformats.org/spreadsheetml/2006/main" count="433" uniqueCount="147">
  <si>
    <t>TRƯỜNG CAO ĐẲNG LÝ TỰ TRỌNG</t>
  </si>
  <si>
    <t>THÀNH PHỐ HỒ CHÍ MINH</t>
  </si>
  <si>
    <t>TT QUAN HỆ DOANH NGHIỆP</t>
  </si>
  <si>
    <t>CỘNG HÒA XÃ HỘI CHỦ NGHĨA VIỆT NAM</t>
  </si>
  <si>
    <t>Độc lập - Tự do - Hạnh phúc </t>
  </si>
  <si>
    <t>Tp. Hồ Chí Minh, ngày    tháng 11 năm 2018</t>
  </si>
  <si>
    <t>STT</t>
  </si>
  <si>
    <t>TÊN CÔNG TÊN</t>
  </si>
  <si>
    <t>ĐỊA CHỈ</t>
  </si>
  <si>
    <t>NGÀNH TUYỂN DỤNG</t>
  </si>
  <si>
    <t>GHI CHÚ</t>
  </si>
  <si>
    <t>15/15 Phan Văn Hớn, KP5, P. Tân Thới Nhất, Q. 12, TP. HCM</t>
  </si>
  <si>
    <t xml:space="preserve">Trên 200 </t>
  </si>
  <si>
    <t>QUI MÔ 
CÔNG TY
 (Lao động)</t>
  </si>
  <si>
    <t>Công nghệ Điện - Điện tử chuyên ngành Điện</t>
  </si>
  <si>
    <t>Công nghệ Điện - Điện tử chuyên ngành Điện tử</t>
  </si>
  <si>
    <t>Công nghệ Cơ khí</t>
  </si>
  <si>
    <t>NĂM</t>
  </si>
  <si>
    <t>TRUNG CẤP</t>
  </si>
  <si>
    <t>SỐ LƯỢNG</t>
  </si>
  <si>
    <t>CAO ĐẲNG</t>
  </si>
  <si>
    <t>2018, 2019</t>
  </si>
  <si>
    <t xml:space="preserve">SỐ 
LƯỢNG </t>
  </si>
  <si>
    <t>Công ty TNHH Thiết bị tự động và ĐK Thang Việt</t>
  </si>
  <si>
    <t>166 Đường K6 (A4), P. 12, Q.Tân Bình, TP.HCM</t>
  </si>
  <si>
    <t>51 đến 200</t>
  </si>
  <si>
    <t>10</t>
  </si>
  <si>
    <t>2018</t>
  </si>
  <si>
    <t>QL1A Mỹ Yên, huyện Bến Lức, Long An</t>
  </si>
  <si>
    <t>Công nghệ Động lực(Ô tô)</t>
  </si>
  <si>
    <t>Công ty TNHH Nam Vinh Phát</t>
  </si>
  <si>
    <t>06/ĐX 02-TH, Tổ 7, Ấp Tân Hóa, 
Xã Tân Vĩnh Hiệp, TX. Tân Uyên, Bình Dương</t>
  </si>
  <si>
    <t>Công nghệ thông tin chuyên ngành Lập trình</t>
  </si>
  <si>
    <t>Công nghệ Điện - Điện tử
 chuyên ngành Điện</t>
  </si>
  <si>
    <t>Công nghệ thông tin 
chuyên ngành Lập trình</t>
  </si>
  <si>
    <t>2019</t>
  </si>
  <si>
    <t>49A, Đường Hùng Vương, Phường 4, Quận 5, 
Tp. Hồ Chí Minh</t>
  </si>
  <si>
    <t>11 đến 50</t>
  </si>
  <si>
    <t>Tất cả</t>
  </si>
  <si>
    <t>Công ty TNHH Thang Máy ThyssenKrupp Việt Nam</t>
  </si>
  <si>
    <t>Công ty TOWA</t>
  </si>
  <si>
    <t>ĐIỆN THOẠI</t>
  </si>
  <si>
    <t>70</t>
  </si>
  <si>
    <t>50</t>
  </si>
  <si>
    <t>54/45 Bạch Đằng, Phường 2, Quận Tân Bình, Tp. HCM</t>
  </si>
  <si>
    <t>0283.8440616</t>
  </si>
  <si>
    <t>Công nghệ May - Thời trang</t>
  </si>
  <si>
    <t>Công nghệ Động lực  (Ô tô)</t>
  </si>
  <si>
    <t>Công nghệ Điện - Điện tử 
chuyên ngành Điện tử</t>
  </si>
  <si>
    <t>Công nghệ Điện - Điện tử 
chuyên ngành Điện</t>
  </si>
  <si>
    <t>30</t>
  </si>
  <si>
    <t>40</t>
  </si>
  <si>
    <t>20</t>
  </si>
  <si>
    <t>Công ty TNHH MTV Ứng dụng CN và DV TT Âu Lạc</t>
  </si>
  <si>
    <t>86/33 Âu Cơ, Phường 9, Q. Tân Bình, TP. HCM</t>
  </si>
  <si>
    <t>0282.2436888</t>
  </si>
  <si>
    <t>0283.9143339</t>
  </si>
  <si>
    <t>0283.7701870</t>
  </si>
  <si>
    <t>0934.983435</t>
  </si>
  <si>
    <t>0274.7306566</t>
  </si>
  <si>
    <t>0272.3870873</t>
  </si>
  <si>
    <t>0283.8112889</t>
  </si>
  <si>
    <t>0283.7191177</t>
  </si>
  <si>
    <t>Công nghệ thông tin chuyên ngành Quản trị mạng</t>
  </si>
  <si>
    <t>Công nghệ Điện - Điện tử
chuyên ngành Điện</t>
  </si>
  <si>
    <t>Công nghệ thông tin 
chuyên ngành Quản trị mạng</t>
  </si>
  <si>
    <t>Công ty TNHH SX &amp; TM Song Bàng</t>
  </si>
  <si>
    <t>0888.059.966</t>
  </si>
  <si>
    <t>Kinh tế</t>
  </si>
  <si>
    <t>Không 
giới hạn</t>
  </si>
  <si>
    <t>2019, 2020</t>
  </si>
  <si>
    <t>Công ty TNHH Cơ điện lạnh Khai Tâm</t>
  </si>
  <si>
    <t>32/14 đường TTN02, P. Tân Thới Nhất, Q. 12, TP.HCM</t>
  </si>
  <si>
    <t>0903.704.439</t>
  </si>
  <si>
    <t>Công nghệ kỹ thuật Nhiệt - lạnh</t>
  </si>
  <si>
    <t>Công nghệ kỹ thuật 
Nhiệt - lạnh</t>
  </si>
  <si>
    <t>Công ty Cổ phần Đại Đồng Tiến</t>
  </si>
  <si>
    <t>216 Tân Thành, Phường 15, Quận 5, TP. Hồ Chí Minh</t>
  </si>
  <si>
    <t>Công ty Cổ phần Sợi Thế Kỷ</t>
  </si>
  <si>
    <t>Lô B1-1 KCN Tây Bắc Củ Chi, H. Củ Chi, TP.HCM</t>
  </si>
  <si>
    <t>Thường
 xuyên</t>
  </si>
  <si>
    <t>Công ty Cổ phần sản xuất Nhựa Duy Tân</t>
  </si>
  <si>
    <t>298 Hồ Học Lãm, P. An Lạc, Q. Bình Tân, TP. HCM</t>
  </si>
  <si>
    <t>7</t>
  </si>
  <si>
    <t>Công ty Cổ phần TLK</t>
  </si>
  <si>
    <t>02763.887565</t>
  </si>
  <si>
    <t>02838.762222</t>
  </si>
  <si>
    <t>02838.66205</t>
  </si>
  <si>
    <t>Công nghệ Điện - Điện tử
 chuyên ngành Điện tử</t>
  </si>
  <si>
    <t>02822.432032</t>
  </si>
  <si>
    <t>Công ty CP Đầu tư Xây dựng Địa ốc Kim Điền</t>
  </si>
  <si>
    <t>0902.50.457</t>
  </si>
  <si>
    <t xml:space="preserve">Công ty TNHH Nissei Electric Việt Nam </t>
  </si>
  <si>
    <t>Lô 95-96-97-98 KCN Linh Trung I, Q. Thủ Đức, TP.HCM</t>
  </si>
  <si>
    <t>02838.960239</t>
  </si>
  <si>
    <t>Công ty TNHH ESUHAI</t>
  </si>
  <si>
    <t>02862.666222</t>
  </si>
  <si>
    <t>100</t>
  </si>
  <si>
    <t>200</t>
  </si>
  <si>
    <t>Công ty CP DV Xuất khẩu Lao động và Chuyên gia</t>
  </si>
  <si>
    <t>0906.661.397</t>
  </si>
  <si>
    <t>300</t>
  </si>
  <si>
    <t>Công ty TNHH Lưới Công Trình</t>
  </si>
  <si>
    <t>02835.533241</t>
  </si>
  <si>
    <t>Công ty CP Máy Xây dựng Đại Nam</t>
  </si>
  <si>
    <t>Số 9, đường số 6B, KDC Dương Hồng, Xã Bình Hưng, Huyện Bình Chánh, TP.HCM</t>
  </si>
  <si>
    <t>02862.986118</t>
  </si>
  <si>
    <t>Công ty TNHH MTV Trung Sơn Long An</t>
  </si>
  <si>
    <t>Lô NH5+6, Đường số 1, Khu Công nghiệp Đức Hòa 1, Ấp 5, Xã Đức Hòa Đông, Huyện Đức Hòa,  Long An</t>
  </si>
  <si>
    <t>01673852554</t>
  </si>
  <si>
    <t>166 Lê Lợi, P.3, Q. Gò vấp, TP. Hồ Chí Minh</t>
  </si>
  <si>
    <t>02839.859661</t>
  </si>
  <si>
    <t>Công ty TNHH Thương mại Dịch vụ KT Văn Khoa</t>
  </si>
  <si>
    <t>Số 11, Đường số 10A, Khu dân cư Vĩnh Lộc, P. Bình Hưng Hòa B, Q. Bình Tân, TP.HCM</t>
  </si>
  <si>
    <t>02854.255.434</t>
  </si>
  <si>
    <t>15</t>
  </si>
  <si>
    <t>Công ty CP Tư vấn Đầu tư và Xây lắp Điện Số Năm</t>
  </si>
  <si>
    <t>104 Trần Tấn, P. Tân Sơn Nhì, Q.Tân Phú, TP.HCM</t>
  </si>
  <si>
    <t>02838.124.867</t>
  </si>
  <si>
    <t>Công ty TNHH SX TM DV Vua Việt</t>
  </si>
  <si>
    <t>0908.276.581</t>
  </si>
  <si>
    <t>Đường 10, KCN Tân Thuận, P. Tân Thuận Đông, Quận 7, Tp. HCM</t>
  </si>
  <si>
    <t>NGÀNH</t>
  </si>
  <si>
    <t>GHI CHÚ:</t>
  </si>
  <si>
    <t>A5/6C Nguyễn Cửu Phú, Tân Kiên, H. Bình Chánh, TP.HCM</t>
  </si>
  <si>
    <t>7A/31 Thành Thái, Phường 14, Quận 10, TP.HCM</t>
  </si>
  <si>
    <t>64 Lý Thánh Tông, Phường Hiệp Tân, Quận Tân Phú, Tp. HCM</t>
  </si>
  <si>
    <t>210 Đường Tên Lửa, Phường Bình Trị Đông, Q. Bình Tân, Tp. HCM</t>
  </si>
  <si>
    <t>40/12-40/14 Ấp Bắc, phường 13, Q. Tân Bình, TP. HCM</t>
  </si>
  <si>
    <t>Số 3 Võ Văn Tần, Phường 6, 
Quận 3, Tp. HCM</t>
  </si>
  <si>
    <t>286 Bình Lợi, Phường 13, Quận Bình Thạnh, Tp. HCM</t>
  </si>
  <si>
    <t>286 Khuông Việt, Phường Phú Trung, Q. Tân Phú, 
Tp. HCM</t>
  </si>
  <si>
    <t>Tầng 4, 194 Nguyễn Công Trứ, P. Nguyễn Thái Bình, Quận 1, TP.HCM</t>
  </si>
  <si>
    <t>Công ty khuôn 
chính xác Minh Đạt</t>
  </si>
  <si>
    <t>Công ty CP Dây 
cáp điện DAPHCO</t>
  </si>
  <si>
    <t>Công ty TNHH TM 
Saring</t>
  </si>
  <si>
    <t>Công ty TNHH
 Nhân lực và XNH HGP</t>
  </si>
  <si>
    <t>Công ty Cổ phần
 Trung Mỹ Á</t>
  </si>
  <si>
    <t>Công ty Điện 
Việt Nhật</t>
  </si>
  <si>
    <t>CAO 
ĐẲNG</t>
  </si>
  <si>
    <t>TRUNG
CẤP</t>
  </si>
  <si>
    <t>5</t>
  </si>
  <si>
    <t>4</t>
  </si>
  <si>
    <t>2</t>
  </si>
  <si>
    <t>3</t>
  </si>
  <si>
    <t>TỔNG</t>
  </si>
  <si>
    <t>THỐNG KÊ NHU CẦN TUYỂN DỤNG CỦA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</si>
</sst>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8" fillId="0" borderId="0" xfId="0" applyFont="1" applyAlignment="1"/>
    <xf numFmtId="0" fontId="8" fillId="0" borderId="0" xfId="0" applyFont="1" applyBorder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3" fontId="8" fillId="0" borderId="0" xfId="0" applyNumberFormat="1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vertical="center" wrapText="1"/>
    </xf>
    <xf numFmtId="0" fontId="1" fillId="2" borderId="3" xfId="0" quotePrefix="1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2" borderId="1" xfId="0" quotePrefix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304165</xdr:colOff>
      <xdr:row>2</xdr:row>
      <xdr:rowOff>18415</xdr:rowOff>
    </xdr:from>
    <xdr:to>
      <xdr:col>9</xdr:col>
      <xdr:colOff>590550</xdr:colOff>
      <xdr:row>2</xdr:row>
      <xdr:rowOff>18415</xdr:rowOff>
    </xdr:to>
    <xdr:cxnSp macro="">
      <xdr:nvCxnSpPr>
        <xdr:cNvPr id="3" name="Straight Connector 2"/>
        <xdr:cNvCxnSpPr/>
      </xdr:nvCxnSpPr>
      <xdr:spPr>
        <a:xfrm>
          <a:off x="11315065" y="437515"/>
          <a:ext cx="186753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tabSelected="1" topLeftCell="B1" zoomScaleNormal="100" workbookViewId="0">
      <selection activeCell="G102" sqref="G102"/>
    </sheetView>
  </sheetViews>
  <sheetFormatPr defaultRowHeight="16.5" x14ac:dyDescent="0.25"/>
  <cols>
    <col min="1" max="1" width="5.85546875" style="7" customWidth="1"/>
    <col min="2" max="2" width="25.7109375" style="12" customWidth="1"/>
    <col min="3" max="3" width="30" style="15" customWidth="1"/>
    <col min="4" max="4" width="16.7109375" style="20" customWidth="1"/>
    <col min="5" max="5" width="13.5703125" style="21" customWidth="1"/>
    <col min="6" max="6" width="26.85546875" style="12" customWidth="1"/>
    <col min="7" max="7" width="11.28515625" style="20" customWidth="1"/>
    <col min="8" max="8" width="12.7109375" style="20" customWidth="1"/>
    <col min="9" max="9" width="10.5703125" style="20" customWidth="1"/>
    <col min="10" max="10" width="13.140625" style="20" customWidth="1"/>
    <col min="11" max="11" width="11.85546875" style="17" customWidth="1"/>
    <col min="12" max="12" width="9.140625" style="17"/>
    <col min="13" max="13" width="16.140625" style="17" bestFit="1" customWidth="1"/>
    <col min="14" max="16384" width="9.140625" style="12"/>
  </cols>
  <sheetData>
    <row r="1" spans="1:13" x14ac:dyDescent="0.25">
      <c r="A1" s="49" t="s">
        <v>0</v>
      </c>
      <c r="B1" s="49"/>
      <c r="C1" s="49"/>
      <c r="D1" s="24"/>
      <c r="E1" s="1"/>
      <c r="F1" s="1"/>
      <c r="G1" s="50" t="s">
        <v>3</v>
      </c>
      <c r="H1" s="50"/>
      <c r="I1" s="50"/>
      <c r="J1" s="50"/>
      <c r="K1" s="50"/>
      <c r="L1" s="3"/>
    </row>
    <row r="2" spans="1:13" x14ac:dyDescent="0.25">
      <c r="A2" s="49" t="s">
        <v>1</v>
      </c>
      <c r="B2" s="49"/>
      <c r="C2" s="49"/>
      <c r="D2" s="24"/>
      <c r="E2" s="1"/>
      <c r="F2" s="1"/>
      <c r="G2" s="50" t="s">
        <v>4</v>
      </c>
      <c r="H2" s="50"/>
      <c r="I2" s="50"/>
      <c r="J2" s="50"/>
      <c r="K2" s="50"/>
      <c r="L2" s="3"/>
    </row>
    <row r="3" spans="1:13" x14ac:dyDescent="0.25">
      <c r="A3" s="50" t="s">
        <v>2</v>
      </c>
      <c r="B3" s="50"/>
      <c r="C3" s="50"/>
      <c r="D3" s="25"/>
      <c r="E3" s="2"/>
      <c r="F3" s="2"/>
    </row>
    <row r="4" spans="1:13" x14ac:dyDescent="0.25">
      <c r="G4" s="54" t="s">
        <v>5</v>
      </c>
      <c r="H4" s="54"/>
      <c r="I4" s="54"/>
      <c r="J4" s="54"/>
      <c r="K4" s="54"/>
      <c r="L4" s="4"/>
    </row>
    <row r="6" spans="1:13" ht="15" customHeight="1" x14ac:dyDescent="0.25">
      <c r="A6" s="53" t="s">
        <v>146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8"/>
    </row>
    <row r="7" spans="1:13" ht="35.25" customHeight="1" x14ac:dyDescent="0.25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8"/>
    </row>
    <row r="8" spans="1:13" ht="23.25" customHeight="1" x14ac:dyDescent="0.25">
      <c r="A8" s="6"/>
      <c r="B8" s="6"/>
      <c r="C8" s="16"/>
      <c r="D8" s="18"/>
      <c r="E8" s="5"/>
      <c r="F8" s="6"/>
      <c r="G8" s="18"/>
      <c r="H8" s="18"/>
      <c r="I8" s="23"/>
      <c r="J8" s="23"/>
      <c r="K8" s="8"/>
      <c r="L8" s="8"/>
    </row>
    <row r="9" spans="1:13" ht="23.25" customHeight="1" x14ac:dyDescent="0.25">
      <c r="A9" s="51" t="s">
        <v>6</v>
      </c>
      <c r="B9" s="51" t="s">
        <v>7</v>
      </c>
      <c r="C9" s="51" t="s">
        <v>8</v>
      </c>
      <c r="D9" s="86" t="s">
        <v>41</v>
      </c>
      <c r="E9" s="89" t="s">
        <v>13</v>
      </c>
      <c r="F9" s="51" t="s">
        <v>9</v>
      </c>
      <c r="G9" s="90" t="s">
        <v>18</v>
      </c>
      <c r="H9" s="90"/>
      <c r="I9" s="51" t="s">
        <v>20</v>
      </c>
      <c r="J9" s="51"/>
      <c r="K9" s="51" t="s">
        <v>10</v>
      </c>
      <c r="L9" s="8"/>
    </row>
    <row r="10" spans="1:13" ht="43.5" customHeight="1" x14ac:dyDescent="0.25">
      <c r="A10" s="51"/>
      <c r="B10" s="51"/>
      <c r="C10" s="51"/>
      <c r="D10" s="86"/>
      <c r="E10" s="89"/>
      <c r="F10" s="51"/>
      <c r="G10" s="40" t="s">
        <v>22</v>
      </c>
      <c r="H10" s="13" t="s">
        <v>17</v>
      </c>
      <c r="I10" s="19" t="s">
        <v>19</v>
      </c>
      <c r="J10" s="13" t="s">
        <v>17</v>
      </c>
      <c r="K10" s="51"/>
    </row>
    <row r="11" spans="1:13" s="11" customFormat="1" ht="40.5" customHeight="1" x14ac:dyDescent="0.25">
      <c r="A11" s="77">
        <v>1</v>
      </c>
      <c r="B11" s="83" t="s">
        <v>134</v>
      </c>
      <c r="C11" s="78" t="s">
        <v>11</v>
      </c>
      <c r="D11" s="87" t="s">
        <v>62</v>
      </c>
      <c r="E11" s="78" t="s">
        <v>12</v>
      </c>
      <c r="F11" s="34" t="s">
        <v>33</v>
      </c>
      <c r="G11" s="41"/>
      <c r="H11" s="27"/>
      <c r="I11" s="27" t="s">
        <v>143</v>
      </c>
      <c r="J11" s="27" t="s">
        <v>21</v>
      </c>
      <c r="K11" s="28"/>
      <c r="L11" s="44">
        <f>G11</f>
        <v>0</v>
      </c>
      <c r="M11" s="39" t="str">
        <f>I11</f>
        <v>2</v>
      </c>
    </row>
    <row r="12" spans="1:13" s="11" customFormat="1" ht="40.5" customHeight="1" x14ac:dyDescent="0.25">
      <c r="A12" s="77"/>
      <c r="B12" s="76"/>
      <c r="C12" s="80"/>
      <c r="D12" s="87"/>
      <c r="E12" s="78"/>
      <c r="F12" s="34" t="s">
        <v>88</v>
      </c>
      <c r="G12" s="41"/>
      <c r="H12" s="27"/>
      <c r="I12" s="27" t="s">
        <v>143</v>
      </c>
      <c r="J12" s="27" t="s">
        <v>21</v>
      </c>
      <c r="K12" s="28"/>
      <c r="L12" s="44">
        <f t="shared" ref="L12:L75" si="0">G12</f>
        <v>0</v>
      </c>
      <c r="M12" s="39" t="str">
        <f t="shared" ref="M12:M75" si="1">I12</f>
        <v>2</v>
      </c>
    </row>
    <row r="13" spans="1:13" s="11" customFormat="1" ht="40.5" customHeight="1" x14ac:dyDescent="0.25">
      <c r="A13" s="77"/>
      <c r="B13" s="76"/>
      <c r="C13" s="80"/>
      <c r="D13" s="87"/>
      <c r="E13" s="78"/>
      <c r="F13" s="47" t="s">
        <v>16</v>
      </c>
      <c r="G13" s="41"/>
      <c r="H13" s="27"/>
      <c r="I13" s="27" t="s">
        <v>143</v>
      </c>
      <c r="J13" s="27" t="s">
        <v>21</v>
      </c>
      <c r="K13" s="28"/>
      <c r="L13" s="44">
        <f t="shared" si="0"/>
        <v>0</v>
      </c>
      <c r="M13" s="39" t="str">
        <f t="shared" si="1"/>
        <v>2</v>
      </c>
    </row>
    <row r="14" spans="1:13" s="11" customFormat="1" ht="40.5" customHeight="1" x14ac:dyDescent="0.25">
      <c r="A14" s="77">
        <v>2</v>
      </c>
      <c r="B14" s="82" t="s">
        <v>23</v>
      </c>
      <c r="C14" s="84" t="s">
        <v>24</v>
      </c>
      <c r="D14" s="88" t="s">
        <v>61</v>
      </c>
      <c r="E14" s="80" t="s">
        <v>25</v>
      </c>
      <c r="F14" s="34" t="s">
        <v>49</v>
      </c>
      <c r="G14" s="41" t="s">
        <v>26</v>
      </c>
      <c r="H14" s="27" t="s">
        <v>27</v>
      </c>
      <c r="I14" s="27"/>
      <c r="J14" s="27"/>
      <c r="K14" s="28"/>
      <c r="L14" s="44" t="str">
        <f t="shared" si="0"/>
        <v>10</v>
      </c>
      <c r="M14" s="39">
        <f t="shared" si="1"/>
        <v>0</v>
      </c>
    </row>
    <row r="15" spans="1:13" s="11" customFormat="1" ht="40.5" customHeight="1" x14ac:dyDescent="0.25">
      <c r="A15" s="77"/>
      <c r="B15" s="82"/>
      <c r="C15" s="84"/>
      <c r="D15" s="88"/>
      <c r="E15" s="80"/>
      <c r="F15" s="47" t="s">
        <v>15</v>
      </c>
      <c r="G15" s="41" t="s">
        <v>26</v>
      </c>
      <c r="H15" s="27" t="s">
        <v>27</v>
      </c>
      <c r="I15" s="27"/>
      <c r="J15" s="27"/>
      <c r="K15" s="28"/>
      <c r="L15" s="44" t="str">
        <f t="shared" si="0"/>
        <v>10</v>
      </c>
      <c r="M15" s="39">
        <f t="shared" si="1"/>
        <v>0</v>
      </c>
    </row>
    <row r="16" spans="1:13" s="11" customFormat="1" ht="40.5" customHeight="1" x14ac:dyDescent="0.25">
      <c r="A16" s="77">
        <v>3</v>
      </c>
      <c r="B16" s="83" t="s">
        <v>133</v>
      </c>
      <c r="C16" s="80" t="s">
        <v>28</v>
      </c>
      <c r="D16" s="79" t="s">
        <v>60</v>
      </c>
      <c r="E16" s="78" t="s">
        <v>12</v>
      </c>
      <c r="F16" s="34" t="s">
        <v>49</v>
      </c>
      <c r="G16" s="41">
        <v>2</v>
      </c>
      <c r="H16" s="27" t="s">
        <v>27</v>
      </c>
      <c r="I16" s="27"/>
      <c r="J16" s="27"/>
      <c r="K16" s="28"/>
      <c r="L16" s="44">
        <f t="shared" si="0"/>
        <v>2</v>
      </c>
      <c r="M16" s="39">
        <f t="shared" si="1"/>
        <v>0</v>
      </c>
    </row>
    <row r="17" spans="1:13" s="11" customFormat="1" ht="40.5" customHeight="1" x14ac:dyDescent="0.25">
      <c r="A17" s="77"/>
      <c r="B17" s="76"/>
      <c r="C17" s="80"/>
      <c r="D17" s="79"/>
      <c r="E17" s="78"/>
      <c r="F17" s="34" t="s">
        <v>48</v>
      </c>
      <c r="G17" s="41">
        <v>1</v>
      </c>
      <c r="H17" s="27" t="s">
        <v>27</v>
      </c>
      <c r="I17" s="27"/>
      <c r="J17" s="27"/>
      <c r="K17" s="28"/>
      <c r="L17" s="44">
        <f t="shared" si="0"/>
        <v>1</v>
      </c>
      <c r="M17" s="39">
        <f t="shared" si="1"/>
        <v>0</v>
      </c>
    </row>
    <row r="18" spans="1:13" s="11" customFormat="1" ht="40.5" customHeight="1" x14ac:dyDescent="0.25">
      <c r="A18" s="77"/>
      <c r="B18" s="76"/>
      <c r="C18" s="80"/>
      <c r="D18" s="79"/>
      <c r="E18" s="78"/>
      <c r="F18" s="47" t="s">
        <v>16</v>
      </c>
      <c r="G18" s="41">
        <v>6</v>
      </c>
      <c r="H18" s="27" t="s">
        <v>27</v>
      </c>
      <c r="I18" s="27"/>
      <c r="J18" s="27"/>
      <c r="K18" s="28"/>
      <c r="L18" s="44">
        <f t="shared" si="0"/>
        <v>6</v>
      </c>
      <c r="M18" s="39">
        <f t="shared" si="1"/>
        <v>0</v>
      </c>
    </row>
    <row r="19" spans="1:13" s="11" customFormat="1" ht="40.5" customHeight="1" x14ac:dyDescent="0.25">
      <c r="A19" s="77"/>
      <c r="B19" s="76"/>
      <c r="C19" s="80"/>
      <c r="D19" s="79"/>
      <c r="E19" s="78"/>
      <c r="F19" s="47" t="s">
        <v>29</v>
      </c>
      <c r="G19" s="41">
        <v>1</v>
      </c>
      <c r="H19" s="27" t="s">
        <v>27</v>
      </c>
      <c r="I19" s="27"/>
      <c r="J19" s="27"/>
      <c r="K19" s="28"/>
      <c r="L19" s="44">
        <f t="shared" si="0"/>
        <v>1</v>
      </c>
      <c r="M19" s="39">
        <f t="shared" si="1"/>
        <v>0</v>
      </c>
    </row>
    <row r="20" spans="1:13" s="11" customFormat="1" ht="40.5" customHeight="1" x14ac:dyDescent="0.25">
      <c r="A20" s="77">
        <v>4</v>
      </c>
      <c r="B20" s="82" t="s">
        <v>30</v>
      </c>
      <c r="C20" s="78" t="s">
        <v>31</v>
      </c>
      <c r="D20" s="87" t="s">
        <v>59</v>
      </c>
      <c r="E20" s="80" t="s">
        <v>25</v>
      </c>
      <c r="F20" s="34" t="s">
        <v>34</v>
      </c>
      <c r="G20" s="41"/>
      <c r="H20" s="27"/>
      <c r="I20" s="27" t="s">
        <v>144</v>
      </c>
      <c r="J20" s="27" t="s">
        <v>35</v>
      </c>
      <c r="K20" s="28"/>
      <c r="L20" s="44">
        <f>G20</f>
        <v>0</v>
      </c>
      <c r="M20" s="39" t="str">
        <f t="shared" si="1"/>
        <v>3</v>
      </c>
    </row>
    <row r="21" spans="1:13" s="11" customFormat="1" ht="40.5" customHeight="1" x14ac:dyDescent="0.25">
      <c r="A21" s="77"/>
      <c r="B21" s="82"/>
      <c r="C21" s="78"/>
      <c r="D21" s="87"/>
      <c r="E21" s="80"/>
      <c r="F21" s="34" t="s">
        <v>33</v>
      </c>
      <c r="G21" s="41"/>
      <c r="H21" s="27"/>
      <c r="I21" s="27" t="s">
        <v>144</v>
      </c>
      <c r="J21" s="27" t="s">
        <v>35</v>
      </c>
      <c r="K21" s="28"/>
      <c r="L21" s="44">
        <f t="shared" si="0"/>
        <v>0</v>
      </c>
      <c r="M21" s="39" t="str">
        <f t="shared" si="1"/>
        <v>3</v>
      </c>
    </row>
    <row r="22" spans="1:13" s="11" customFormat="1" ht="40.5" customHeight="1" x14ac:dyDescent="0.25">
      <c r="A22" s="77"/>
      <c r="B22" s="82"/>
      <c r="C22" s="78"/>
      <c r="D22" s="87"/>
      <c r="E22" s="80"/>
      <c r="F22" s="47" t="s">
        <v>16</v>
      </c>
      <c r="G22" s="41"/>
      <c r="H22" s="27"/>
      <c r="I22" s="27" t="s">
        <v>141</v>
      </c>
      <c r="J22" s="27" t="s">
        <v>35</v>
      </c>
      <c r="K22" s="28"/>
      <c r="L22" s="44">
        <f t="shared" si="0"/>
        <v>0</v>
      </c>
      <c r="M22" s="39" t="str">
        <f t="shared" si="1"/>
        <v>5</v>
      </c>
    </row>
    <row r="23" spans="1:13" s="11" customFormat="1" ht="47.25" x14ac:dyDescent="0.25">
      <c r="A23" s="28">
        <v>5</v>
      </c>
      <c r="B23" s="32" t="s">
        <v>135</v>
      </c>
      <c r="C23" s="26" t="s">
        <v>36</v>
      </c>
      <c r="D23" s="31" t="s">
        <v>58</v>
      </c>
      <c r="E23" s="29" t="s">
        <v>37</v>
      </c>
      <c r="F23" s="34" t="s">
        <v>48</v>
      </c>
      <c r="G23" s="41"/>
      <c r="H23" s="27"/>
      <c r="I23" s="27" t="s">
        <v>26</v>
      </c>
      <c r="J23" s="27" t="s">
        <v>38</v>
      </c>
      <c r="K23" s="28"/>
      <c r="L23" s="44">
        <f t="shared" si="0"/>
        <v>0</v>
      </c>
      <c r="M23" s="39" t="str">
        <f t="shared" si="1"/>
        <v>10</v>
      </c>
    </row>
    <row r="24" spans="1:13" s="11" customFormat="1" ht="47.25" x14ac:dyDescent="0.25">
      <c r="A24" s="28">
        <v>6</v>
      </c>
      <c r="B24" s="32" t="s">
        <v>39</v>
      </c>
      <c r="C24" s="26" t="s">
        <v>132</v>
      </c>
      <c r="D24" s="31" t="s">
        <v>56</v>
      </c>
      <c r="E24" s="29" t="s">
        <v>12</v>
      </c>
      <c r="F24" s="34" t="s">
        <v>48</v>
      </c>
      <c r="G24" s="41"/>
      <c r="H24" s="27"/>
      <c r="I24" s="27" t="s">
        <v>26</v>
      </c>
      <c r="J24" s="27" t="s">
        <v>38</v>
      </c>
      <c r="K24" s="28"/>
      <c r="L24" s="44">
        <f t="shared" si="0"/>
        <v>0</v>
      </c>
      <c r="M24" s="39" t="str">
        <f t="shared" si="1"/>
        <v>10</v>
      </c>
    </row>
    <row r="25" spans="1:13" s="11" customFormat="1" ht="47.25" x14ac:dyDescent="0.25">
      <c r="A25" s="28">
        <v>7</v>
      </c>
      <c r="B25" s="30" t="s">
        <v>40</v>
      </c>
      <c r="C25" s="26" t="s">
        <v>121</v>
      </c>
      <c r="D25" s="31" t="s">
        <v>57</v>
      </c>
      <c r="E25" s="29" t="s">
        <v>12</v>
      </c>
      <c r="F25" s="47" t="s">
        <v>16</v>
      </c>
      <c r="G25" s="41" t="s">
        <v>42</v>
      </c>
      <c r="H25" s="27" t="s">
        <v>27</v>
      </c>
      <c r="I25" s="27" t="s">
        <v>43</v>
      </c>
      <c r="J25" s="27" t="s">
        <v>27</v>
      </c>
      <c r="K25" s="28"/>
      <c r="L25" s="44" t="str">
        <f t="shared" si="0"/>
        <v>70</v>
      </c>
      <c r="M25" s="39" t="str">
        <f t="shared" si="1"/>
        <v>50</v>
      </c>
    </row>
    <row r="26" spans="1:13" s="11" customFormat="1" ht="40.5" customHeight="1" x14ac:dyDescent="0.25">
      <c r="A26" s="77">
        <v>8</v>
      </c>
      <c r="B26" s="83" t="s">
        <v>136</v>
      </c>
      <c r="C26" s="78" t="s">
        <v>44</v>
      </c>
      <c r="D26" s="79" t="s">
        <v>45</v>
      </c>
      <c r="E26" s="80" t="s">
        <v>37</v>
      </c>
      <c r="F26" s="34" t="s">
        <v>34</v>
      </c>
      <c r="G26" s="41" t="s">
        <v>50</v>
      </c>
      <c r="H26" s="27" t="s">
        <v>38</v>
      </c>
      <c r="I26" s="27"/>
      <c r="J26" s="27"/>
      <c r="K26" s="28"/>
      <c r="L26" s="44" t="str">
        <f t="shared" si="0"/>
        <v>30</v>
      </c>
      <c r="M26" s="39">
        <f t="shared" si="1"/>
        <v>0</v>
      </c>
    </row>
    <row r="27" spans="1:13" s="11" customFormat="1" ht="40.5" customHeight="1" x14ac:dyDescent="0.25">
      <c r="A27" s="77"/>
      <c r="B27" s="76"/>
      <c r="C27" s="78"/>
      <c r="D27" s="79"/>
      <c r="E27" s="80"/>
      <c r="F27" s="34" t="s">
        <v>49</v>
      </c>
      <c r="G27" s="41" t="s">
        <v>50</v>
      </c>
      <c r="H27" s="27" t="s">
        <v>38</v>
      </c>
      <c r="I27" s="27"/>
      <c r="J27" s="27"/>
      <c r="K27" s="28"/>
      <c r="L27" s="44" t="str">
        <f t="shared" si="0"/>
        <v>30</v>
      </c>
      <c r="M27" s="39">
        <f t="shared" si="1"/>
        <v>0</v>
      </c>
    </row>
    <row r="28" spans="1:13" s="11" customFormat="1" ht="40.5" customHeight="1" x14ac:dyDescent="0.25">
      <c r="A28" s="77"/>
      <c r="B28" s="76"/>
      <c r="C28" s="78"/>
      <c r="D28" s="79"/>
      <c r="E28" s="80"/>
      <c r="F28" s="34" t="s">
        <v>48</v>
      </c>
      <c r="G28" s="41" t="s">
        <v>50</v>
      </c>
      <c r="H28" s="27" t="s">
        <v>38</v>
      </c>
      <c r="I28" s="27"/>
      <c r="J28" s="27"/>
      <c r="K28" s="28"/>
      <c r="L28" s="44" t="str">
        <f t="shared" si="0"/>
        <v>30</v>
      </c>
      <c r="M28" s="39">
        <f t="shared" si="1"/>
        <v>0</v>
      </c>
    </row>
    <row r="29" spans="1:13" s="11" customFormat="1" ht="40.5" customHeight="1" x14ac:dyDescent="0.25">
      <c r="A29" s="77"/>
      <c r="B29" s="76"/>
      <c r="C29" s="78"/>
      <c r="D29" s="79"/>
      <c r="E29" s="80"/>
      <c r="F29" s="47" t="s">
        <v>46</v>
      </c>
      <c r="G29" s="41" t="s">
        <v>51</v>
      </c>
      <c r="H29" s="27" t="s">
        <v>38</v>
      </c>
      <c r="I29" s="27"/>
      <c r="J29" s="27"/>
      <c r="K29" s="28"/>
      <c r="L29" s="44" t="str">
        <f t="shared" si="0"/>
        <v>40</v>
      </c>
      <c r="M29" s="39">
        <f t="shared" si="1"/>
        <v>0</v>
      </c>
    </row>
    <row r="30" spans="1:13" s="11" customFormat="1" ht="40.5" customHeight="1" x14ac:dyDescent="0.25">
      <c r="A30" s="77"/>
      <c r="B30" s="76"/>
      <c r="C30" s="78"/>
      <c r="D30" s="79"/>
      <c r="E30" s="80"/>
      <c r="F30" s="47" t="s">
        <v>16</v>
      </c>
      <c r="G30" s="41" t="s">
        <v>51</v>
      </c>
      <c r="H30" s="27" t="s">
        <v>38</v>
      </c>
      <c r="I30" s="27"/>
      <c r="J30" s="27"/>
      <c r="K30" s="28"/>
      <c r="L30" s="44" t="str">
        <f t="shared" si="0"/>
        <v>40</v>
      </c>
      <c r="M30" s="39">
        <f t="shared" si="1"/>
        <v>0</v>
      </c>
    </row>
    <row r="31" spans="1:13" s="11" customFormat="1" ht="40.5" customHeight="1" x14ac:dyDescent="0.25">
      <c r="A31" s="77"/>
      <c r="B31" s="76"/>
      <c r="C31" s="78"/>
      <c r="D31" s="79"/>
      <c r="E31" s="80"/>
      <c r="F31" s="47" t="s">
        <v>47</v>
      </c>
      <c r="G31" s="41" t="s">
        <v>52</v>
      </c>
      <c r="H31" s="27" t="s">
        <v>38</v>
      </c>
      <c r="I31" s="27"/>
      <c r="J31" s="27"/>
      <c r="K31" s="28"/>
      <c r="L31" s="44" t="str">
        <f t="shared" si="0"/>
        <v>20</v>
      </c>
      <c r="M31" s="39">
        <f t="shared" si="1"/>
        <v>0</v>
      </c>
    </row>
    <row r="32" spans="1:13" s="11" customFormat="1" ht="40.5" customHeight="1" x14ac:dyDescent="0.25">
      <c r="A32" s="77">
        <v>9</v>
      </c>
      <c r="B32" s="82" t="s">
        <v>53</v>
      </c>
      <c r="C32" s="85" t="s">
        <v>54</v>
      </c>
      <c r="D32" s="79" t="s">
        <v>55</v>
      </c>
      <c r="E32" s="80" t="s">
        <v>25</v>
      </c>
      <c r="F32" s="34" t="s">
        <v>34</v>
      </c>
      <c r="G32" s="41">
        <v>3</v>
      </c>
      <c r="H32" s="27" t="s">
        <v>27</v>
      </c>
      <c r="I32" s="27" t="s">
        <v>144</v>
      </c>
      <c r="J32" s="27" t="s">
        <v>27</v>
      </c>
      <c r="K32" s="28"/>
      <c r="L32" s="44">
        <f t="shared" si="0"/>
        <v>3</v>
      </c>
      <c r="M32" s="39" t="str">
        <f t="shared" si="1"/>
        <v>3</v>
      </c>
    </row>
    <row r="33" spans="1:13" s="11" customFormat="1" ht="40.5" customHeight="1" x14ac:dyDescent="0.25">
      <c r="A33" s="77"/>
      <c r="B33" s="82"/>
      <c r="C33" s="85"/>
      <c r="D33" s="79"/>
      <c r="E33" s="80"/>
      <c r="F33" s="34" t="s">
        <v>65</v>
      </c>
      <c r="G33" s="41">
        <v>3</v>
      </c>
      <c r="H33" s="27" t="s">
        <v>27</v>
      </c>
      <c r="I33" s="27" t="s">
        <v>144</v>
      </c>
      <c r="J33" s="27" t="s">
        <v>27</v>
      </c>
      <c r="K33" s="28"/>
      <c r="L33" s="44">
        <f t="shared" si="0"/>
        <v>3</v>
      </c>
      <c r="M33" s="39" t="str">
        <f t="shared" si="1"/>
        <v>3</v>
      </c>
    </row>
    <row r="34" spans="1:13" s="11" customFormat="1" ht="40.5" customHeight="1" x14ac:dyDescent="0.25">
      <c r="A34" s="77"/>
      <c r="B34" s="82"/>
      <c r="C34" s="85"/>
      <c r="D34" s="79"/>
      <c r="E34" s="80"/>
      <c r="F34" s="34" t="s">
        <v>64</v>
      </c>
      <c r="G34" s="41">
        <v>5</v>
      </c>
      <c r="H34" s="27" t="s">
        <v>27</v>
      </c>
      <c r="I34" s="27" t="s">
        <v>141</v>
      </c>
      <c r="J34" s="27" t="s">
        <v>27</v>
      </c>
      <c r="K34" s="28"/>
      <c r="L34" s="44">
        <f t="shared" si="0"/>
        <v>5</v>
      </c>
      <c r="M34" s="39" t="str">
        <f t="shared" si="1"/>
        <v>5</v>
      </c>
    </row>
    <row r="35" spans="1:13" s="11" customFormat="1" ht="40.5" customHeight="1" x14ac:dyDescent="0.25">
      <c r="A35" s="77"/>
      <c r="B35" s="82"/>
      <c r="C35" s="85"/>
      <c r="D35" s="79"/>
      <c r="E35" s="80"/>
      <c r="F35" s="47" t="s">
        <v>16</v>
      </c>
      <c r="G35" s="41">
        <v>3</v>
      </c>
      <c r="H35" s="27" t="s">
        <v>27</v>
      </c>
      <c r="I35" s="27" t="s">
        <v>144</v>
      </c>
      <c r="J35" s="27" t="s">
        <v>27</v>
      </c>
      <c r="K35" s="28"/>
      <c r="L35" s="44">
        <f t="shared" si="0"/>
        <v>3</v>
      </c>
      <c r="M35" s="39" t="str">
        <f t="shared" si="1"/>
        <v>3</v>
      </c>
    </row>
    <row r="36" spans="1:13" s="11" customFormat="1" ht="40.5" customHeight="1" x14ac:dyDescent="0.25">
      <c r="A36" s="77">
        <v>10</v>
      </c>
      <c r="B36" s="82" t="s">
        <v>66</v>
      </c>
      <c r="C36" s="85" t="s">
        <v>124</v>
      </c>
      <c r="D36" s="79" t="s">
        <v>67</v>
      </c>
      <c r="E36" s="80" t="s">
        <v>12</v>
      </c>
      <c r="F36" s="34" t="s">
        <v>49</v>
      </c>
      <c r="G36" s="41"/>
      <c r="H36" s="27"/>
      <c r="I36" s="31" t="s">
        <v>69</v>
      </c>
      <c r="J36" s="27" t="s">
        <v>70</v>
      </c>
      <c r="K36" s="28"/>
      <c r="L36" s="44">
        <f t="shared" si="0"/>
        <v>0</v>
      </c>
      <c r="M36" s="39" t="str">
        <f t="shared" si="1"/>
        <v>Không 
giới hạn</v>
      </c>
    </row>
    <row r="37" spans="1:13" s="11" customFormat="1" ht="40.5" customHeight="1" x14ac:dyDescent="0.25">
      <c r="A37" s="77"/>
      <c r="B37" s="82"/>
      <c r="C37" s="85"/>
      <c r="D37" s="79"/>
      <c r="E37" s="80"/>
      <c r="F37" s="47" t="s">
        <v>16</v>
      </c>
      <c r="G37" s="41"/>
      <c r="H37" s="27"/>
      <c r="I37" s="31" t="s">
        <v>69</v>
      </c>
      <c r="J37" s="27" t="s">
        <v>70</v>
      </c>
      <c r="K37" s="28"/>
      <c r="L37" s="44">
        <f t="shared" si="0"/>
        <v>0</v>
      </c>
      <c r="M37" s="39" t="str">
        <f t="shared" si="1"/>
        <v>Không 
giới hạn</v>
      </c>
    </row>
    <row r="38" spans="1:13" s="11" customFormat="1" ht="40.5" customHeight="1" x14ac:dyDescent="0.25">
      <c r="A38" s="77"/>
      <c r="B38" s="82"/>
      <c r="C38" s="85"/>
      <c r="D38" s="79"/>
      <c r="E38" s="80"/>
      <c r="F38" s="47" t="s">
        <v>68</v>
      </c>
      <c r="G38" s="41"/>
      <c r="H38" s="27"/>
      <c r="I38" s="31" t="s">
        <v>69</v>
      </c>
      <c r="J38" s="27" t="s">
        <v>35</v>
      </c>
      <c r="K38" s="28"/>
      <c r="L38" s="44">
        <f t="shared" si="0"/>
        <v>0</v>
      </c>
      <c r="M38" s="39" t="str">
        <f t="shared" si="1"/>
        <v>Không 
giới hạn</v>
      </c>
    </row>
    <row r="39" spans="1:13" s="11" customFormat="1" ht="40.5" customHeight="1" x14ac:dyDescent="0.25">
      <c r="A39" s="28">
        <v>11</v>
      </c>
      <c r="B39" s="33" t="s">
        <v>71</v>
      </c>
      <c r="C39" s="34" t="s">
        <v>72</v>
      </c>
      <c r="D39" s="27" t="s">
        <v>73</v>
      </c>
      <c r="E39" s="29" t="s">
        <v>37</v>
      </c>
      <c r="F39" s="34" t="s">
        <v>75</v>
      </c>
      <c r="G39" s="41">
        <v>3</v>
      </c>
      <c r="H39" s="27" t="s">
        <v>38</v>
      </c>
      <c r="I39" s="27" t="s">
        <v>144</v>
      </c>
      <c r="J39" s="27" t="s">
        <v>38</v>
      </c>
      <c r="K39" s="28"/>
      <c r="L39" s="44">
        <f t="shared" si="0"/>
        <v>3</v>
      </c>
      <c r="M39" s="39" t="str">
        <f t="shared" si="1"/>
        <v>3</v>
      </c>
    </row>
    <row r="40" spans="1:13" s="11" customFormat="1" ht="40.5" customHeight="1" x14ac:dyDescent="0.25">
      <c r="A40" s="77">
        <v>12</v>
      </c>
      <c r="B40" s="82" t="s">
        <v>76</v>
      </c>
      <c r="C40" s="85" t="s">
        <v>77</v>
      </c>
      <c r="D40" s="79"/>
      <c r="E40" s="80" t="s">
        <v>12</v>
      </c>
      <c r="F40" s="34" t="s">
        <v>48</v>
      </c>
      <c r="G40" s="41">
        <v>50</v>
      </c>
      <c r="H40" s="27" t="s">
        <v>38</v>
      </c>
      <c r="I40" s="27">
        <v>50</v>
      </c>
      <c r="J40" s="27" t="s">
        <v>38</v>
      </c>
      <c r="K40" s="28"/>
      <c r="L40" s="44">
        <f t="shared" si="0"/>
        <v>50</v>
      </c>
      <c r="M40" s="39">
        <f t="shared" si="1"/>
        <v>50</v>
      </c>
    </row>
    <row r="41" spans="1:13" s="11" customFormat="1" ht="40.5" customHeight="1" x14ac:dyDescent="0.25">
      <c r="A41" s="77"/>
      <c r="B41" s="82"/>
      <c r="C41" s="85"/>
      <c r="D41" s="79"/>
      <c r="E41" s="80"/>
      <c r="F41" s="47" t="s">
        <v>16</v>
      </c>
      <c r="G41" s="41">
        <v>50</v>
      </c>
      <c r="H41" s="27" t="s">
        <v>38</v>
      </c>
      <c r="I41" s="27">
        <v>50</v>
      </c>
      <c r="J41" s="27" t="s">
        <v>38</v>
      </c>
      <c r="K41" s="28"/>
      <c r="L41" s="44">
        <f t="shared" si="0"/>
        <v>50</v>
      </c>
      <c r="M41" s="39">
        <f t="shared" si="1"/>
        <v>50</v>
      </c>
    </row>
    <row r="42" spans="1:13" s="11" customFormat="1" ht="40.5" customHeight="1" x14ac:dyDescent="0.25">
      <c r="A42" s="77">
        <v>13</v>
      </c>
      <c r="B42" s="82" t="s">
        <v>78</v>
      </c>
      <c r="C42" s="85" t="s">
        <v>79</v>
      </c>
      <c r="D42" s="79" t="s">
        <v>85</v>
      </c>
      <c r="E42" s="80" t="s">
        <v>12</v>
      </c>
      <c r="F42" s="34" t="s">
        <v>49</v>
      </c>
      <c r="G42" s="41">
        <v>20</v>
      </c>
      <c r="H42" s="31" t="s">
        <v>80</v>
      </c>
      <c r="I42" s="27">
        <v>20</v>
      </c>
      <c r="J42" s="35" t="s">
        <v>80</v>
      </c>
      <c r="K42" s="28"/>
      <c r="L42" s="44">
        <f t="shared" si="0"/>
        <v>20</v>
      </c>
      <c r="M42" s="39">
        <f t="shared" si="1"/>
        <v>20</v>
      </c>
    </row>
    <row r="43" spans="1:13" s="11" customFormat="1" ht="40.5" customHeight="1" x14ac:dyDescent="0.25">
      <c r="A43" s="77"/>
      <c r="B43" s="82"/>
      <c r="C43" s="85"/>
      <c r="D43" s="79"/>
      <c r="E43" s="80"/>
      <c r="F43" s="34" t="s">
        <v>48</v>
      </c>
      <c r="G43" s="41">
        <v>15</v>
      </c>
      <c r="H43" s="31" t="s">
        <v>80</v>
      </c>
      <c r="I43" s="27">
        <v>15</v>
      </c>
      <c r="J43" s="35" t="s">
        <v>80</v>
      </c>
      <c r="K43" s="28"/>
      <c r="L43" s="44">
        <f t="shared" si="0"/>
        <v>15</v>
      </c>
      <c r="M43" s="39">
        <f t="shared" si="1"/>
        <v>15</v>
      </c>
    </row>
    <row r="44" spans="1:13" s="11" customFormat="1" ht="40.5" customHeight="1" x14ac:dyDescent="0.25">
      <c r="A44" s="77"/>
      <c r="B44" s="82"/>
      <c r="C44" s="85"/>
      <c r="D44" s="79"/>
      <c r="E44" s="80"/>
      <c r="F44" s="47" t="s">
        <v>16</v>
      </c>
      <c r="G44" s="41">
        <v>20</v>
      </c>
      <c r="H44" s="31" t="s">
        <v>80</v>
      </c>
      <c r="I44" s="27">
        <v>20</v>
      </c>
      <c r="J44" s="35" t="s">
        <v>80</v>
      </c>
      <c r="K44" s="28"/>
      <c r="L44" s="44">
        <f t="shared" si="0"/>
        <v>20</v>
      </c>
      <c r="M44" s="39">
        <f t="shared" si="1"/>
        <v>20</v>
      </c>
    </row>
    <row r="45" spans="1:13" s="11" customFormat="1" ht="40.5" customHeight="1" x14ac:dyDescent="0.25">
      <c r="A45" s="77"/>
      <c r="B45" s="82"/>
      <c r="C45" s="85"/>
      <c r="D45" s="79"/>
      <c r="E45" s="80"/>
      <c r="F45" s="47" t="s">
        <v>47</v>
      </c>
      <c r="G45" s="41">
        <v>20</v>
      </c>
      <c r="H45" s="31" t="s">
        <v>80</v>
      </c>
      <c r="I45" s="27">
        <v>20</v>
      </c>
      <c r="J45" s="35" t="s">
        <v>80</v>
      </c>
      <c r="K45" s="28"/>
      <c r="L45" s="44">
        <f t="shared" si="0"/>
        <v>20</v>
      </c>
      <c r="M45" s="39">
        <f t="shared" si="1"/>
        <v>20</v>
      </c>
    </row>
    <row r="46" spans="1:13" s="11" customFormat="1" ht="40.5" customHeight="1" x14ac:dyDescent="0.25">
      <c r="A46" s="77"/>
      <c r="B46" s="82"/>
      <c r="C46" s="85"/>
      <c r="D46" s="79"/>
      <c r="E46" s="80"/>
      <c r="F46" s="47" t="s">
        <v>68</v>
      </c>
      <c r="G46" s="41">
        <v>5</v>
      </c>
      <c r="H46" s="31" t="s">
        <v>80</v>
      </c>
      <c r="I46" s="27" t="s">
        <v>141</v>
      </c>
      <c r="J46" s="35" t="s">
        <v>80</v>
      </c>
      <c r="K46" s="28"/>
      <c r="L46" s="44">
        <f t="shared" si="0"/>
        <v>5</v>
      </c>
      <c r="M46" s="39" t="str">
        <f t="shared" si="1"/>
        <v>5</v>
      </c>
    </row>
    <row r="47" spans="1:13" s="11" customFormat="1" ht="40.5" customHeight="1" x14ac:dyDescent="0.25">
      <c r="A47" s="77">
        <v>14</v>
      </c>
      <c r="B47" s="82" t="s">
        <v>81</v>
      </c>
      <c r="C47" s="85" t="s">
        <v>82</v>
      </c>
      <c r="D47" s="79" t="s">
        <v>86</v>
      </c>
      <c r="E47" s="80" t="s">
        <v>12</v>
      </c>
      <c r="F47" s="34" t="s">
        <v>49</v>
      </c>
      <c r="G47" s="41">
        <v>7</v>
      </c>
      <c r="H47" s="31" t="s">
        <v>80</v>
      </c>
      <c r="I47" s="27" t="s">
        <v>83</v>
      </c>
      <c r="J47" s="35" t="s">
        <v>80</v>
      </c>
      <c r="K47" s="28"/>
      <c r="L47" s="44">
        <f t="shared" si="0"/>
        <v>7</v>
      </c>
      <c r="M47" s="39" t="str">
        <f t="shared" si="1"/>
        <v>7</v>
      </c>
    </row>
    <row r="48" spans="1:13" s="11" customFormat="1" ht="40.5" customHeight="1" x14ac:dyDescent="0.25">
      <c r="A48" s="77"/>
      <c r="B48" s="82"/>
      <c r="C48" s="85"/>
      <c r="D48" s="79"/>
      <c r="E48" s="80"/>
      <c r="F48" s="47" t="s">
        <v>16</v>
      </c>
      <c r="G48" s="41">
        <v>25</v>
      </c>
      <c r="H48" s="31" t="s">
        <v>80</v>
      </c>
      <c r="I48" s="27">
        <v>35</v>
      </c>
      <c r="J48" s="35" t="s">
        <v>80</v>
      </c>
      <c r="K48" s="28"/>
      <c r="L48" s="44">
        <f t="shared" si="0"/>
        <v>25</v>
      </c>
      <c r="M48" s="39">
        <f t="shared" si="1"/>
        <v>35</v>
      </c>
    </row>
    <row r="49" spans="1:13" s="11" customFormat="1" ht="40.5" customHeight="1" x14ac:dyDescent="0.25">
      <c r="A49" s="77">
        <v>15</v>
      </c>
      <c r="B49" s="76" t="s">
        <v>84</v>
      </c>
      <c r="C49" s="78" t="s">
        <v>125</v>
      </c>
      <c r="D49" s="79" t="s">
        <v>87</v>
      </c>
      <c r="E49" s="80" t="s">
        <v>12</v>
      </c>
      <c r="F49" s="34" t="s">
        <v>49</v>
      </c>
      <c r="G49" s="41" t="s">
        <v>52</v>
      </c>
      <c r="H49" s="27">
        <v>2019</v>
      </c>
      <c r="I49" s="27" t="s">
        <v>26</v>
      </c>
      <c r="J49" s="28">
        <v>2019</v>
      </c>
      <c r="K49" s="28"/>
      <c r="L49" s="44" t="str">
        <f t="shared" si="0"/>
        <v>20</v>
      </c>
      <c r="M49" s="39" t="str">
        <f t="shared" si="1"/>
        <v>10</v>
      </c>
    </row>
    <row r="50" spans="1:13" s="11" customFormat="1" ht="40.5" customHeight="1" x14ac:dyDescent="0.25">
      <c r="A50" s="77"/>
      <c r="B50" s="76"/>
      <c r="C50" s="78"/>
      <c r="D50" s="79"/>
      <c r="E50" s="80"/>
      <c r="F50" s="34" t="s">
        <v>88</v>
      </c>
      <c r="G50" s="41" t="s">
        <v>52</v>
      </c>
      <c r="H50" s="27">
        <v>2019</v>
      </c>
      <c r="I50" s="27" t="s">
        <v>26</v>
      </c>
      <c r="J50" s="28">
        <v>2019</v>
      </c>
      <c r="K50" s="28"/>
      <c r="L50" s="44" t="str">
        <f t="shared" si="0"/>
        <v>20</v>
      </c>
      <c r="M50" s="39" t="str">
        <f t="shared" si="1"/>
        <v>10</v>
      </c>
    </row>
    <row r="51" spans="1:13" s="11" customFormat="1" ht="40.5" customHeight="1" x14ac:dyDescent="0.25">
      <c r="A51" s="77"/>
      <c r="B51" s="76"/>
      <c r="C51" s="78"/>
      <c r="D51" s="79"/>
      <c r="E51" s="80"/>
      <c r="F51" s="47" t="s">
        <v>16</v>
      </c>
      <c r="G51" s="41" t="s">
        <v>52</v>
      </c>
      <c r="H51" s="27">
        <v>2019</v>
      </c>
      <c r="I51" s="27" t="s">
        <v>26</v>
      </c>
      <c r="J51" s="28">
        <v>2019</v>
      </c>
      <c r="K51" s="28"/>
      <c r="L51" s="44" t="str">
        <f t="shared" si="0"/>
        <v>20</v>
      </c>
      <c r="M51" s="39" t="str">
        <f t="shared" si="1"/>
        <v>10</v>
      </c>
    </row>
    <row r="52" spans="1:13" s="11" customFormat="1" ht="40.5" customHeight="1" x14ac:dyDescent="0.25">
      <c r="A52" s="77"/>
      <c r="B52" s="76"/>
      <c r="C52" s="78"/>
      <c r="D52" s="79"/>
      <c r="E52" s="80"/>
      <c r="F52" s="47" t="s">
        <v>47</v>
      </c>
      <c r="G52" s="41" t="s">
        <v>26</v>
      </c>
      <c r="H52" s="27">
        <v>2019</v>
      </c>
      <c r="I52" s="27" t="s">
        <v>26</v>
      </c>
      <c r="J52" s="28">
        <v>2019</v>
      </c>
      <c r="K52" s="28"/>
      <c r="L52" s="44" t="str">
        <f t="shared" si="0"/>
        <v>10</v>
      </c>
      <c r="M52" s="39" t="str">
        <f t="shared" si="1"/>
        <v>10</v>
      </c>
    </row>
    <row r="53" spans="1:13" s="11" customFormat="1" ht="40.5" customHeight="1" x14ac:dyDescent="0.25">
      <c r="A53" s="77"/>
      <c r="B53" s="76"/>
      <c r="C53" s="78"/>
      <c r="D53" s="79"/>
      <c r="E53" s="80"/>
      <c r="F53" s="34" t="s">
        <v>75</v>
      </c>
      <c r="G53" s="41" t="s">
        <v>50</v>
      </c>
      <c r="H53" s="27">
        <v>2019</v>
      </c>
      <c r="I53" s="27" t="s">
        <v>52</v>
      </c>
      <c r="J53" s="28">
        <v>2019</v>
      </c>
      <c r="K53" s="28"/>
      <c r="L53" s="44" t="str">
        <f t="shared" si="0"/>
        <v>30</v>
      </c>
      <c r="M53" s="39" t="str">
        <f t="shared" si="1"/>
        <v>20</v>
      </c>
    </row>
    <row r="54" spans="1:13" s="11" customFormat="1" ht="40.5" customHeight="1" x14ac:dyDescent="0.25">
      <c r="A54" s="77">
        <v>16</v>
      </c>
      <c r="B54" s="83" t="s">
        <v>137</v>
      </c>
      <c r="C54" s="78" t="s">
        <v>126</v>
      </c>
      <c r="D54" s="79" t="s">
        <v>89</v>
      </c>
      <c r="E54" s="80" t="s">
        <v>25</v>
      </c>
      <c r="F54" s="34" t="s">
        <v>49</v>
      </c>
      <c r="G54" s="41">
        <v>5</v>
      </c>
      <c r="H54" s="27">
        <v>2018</v>
      </c>
      <c r="I54" s="27" t="s">
        <v>141</v>
      </c>
      <c r="J54" s="28">
        <v>2018</v>
      </c>
      <c r="K54" s="28"/>
      <c r="L54" s="44">
        <f t="shared" si="0"/>
        <v>5</v>
      </c>
      <c r="M54" s="39" t="str">
        <f t="shared" si="1"/>
        <v>5</v>
      </c>
    </row>
    <row r="55" spans="1:13" s="11" customFormat="1" ht="40.5" customHeight="1" x14ac:dyDescent="0.25">
      <c r="A55" s="77"/>
      <c r="B55" s="76"/>
      <c r="C55" s="78"/>
      <c r="D55" s="79"/>
      <c r="E55" s="80"/>
      <c r="F55" s="47" t="s">
        <v>16</v>
      </c>
      <c r="G55" s="41">
        <v>5</v>
      </c>
      <c r="H55" s="27">
        <v>2018</v>
      </c>
      <c r="I55" s="27" t="s">
        <v>141</v>
      </c>
      <c r="J55" s="28">
        <v>2018</v>
      </c>
      <c r="K55" s="28"/>
      <c r="L55" s="44">
        <f t="shared" si="0"/>
        <v>5</v>
      </c>
      <c r="M55" s="39" t="str">
        <f t="shared" si="1"/>
        <v>5</v>
      </c>
    </row>
    <row r="56" spans="1:13" s="11" customFormat="1" ht="40.5" customHeight="1" x14ac:dyDescent="0.25">
      <c r="A56" s="77">
        <v>17</v>
      </c>
      <c r="B56" s="83" t="s">
        <v>90</v>
      </c>
      <c r="C56" s="78" t="s">
        <v>127</v>
      </c>
      <c r="D56" s="79" t="s">
        <v>91</v>
      </c>
      <c r="E56" s="80" t="s">
        <v>37</v>
      </c>
      <c r="F56" s="34" t="s">
        <v>34</v>
      </c>
      <c r="G56" s="41" t="s">
        <v>26</v>
      </c>
      <c r="H56" s="31" t="s">
        <v>80</v>
      </c>
      <c r="I56" s="27" t="s">
        <v>26</v>
      </c>
      <c r="J56" s="35" t="s">
        <v>80</v>
      </c>
      <c r="K56" s="28"/>
      <c r="L56" s="44" t="str">
        <f t="shared" si="0"/>
        <v>10</v>
      </c>
      <c r="M56" s="39" t="str">
        <f t="shared" si="1"/>
        <v>10</v>
      </c>
    </row>
    <row r="57" spans="1:13" s="11" customFormat="1" ht="40.5" customHeight="1" x14ac:dyDescent="0.25">
      <c r="A57" s="77"/>
      <c r="B57" s="83"/>
      <c r="C57" s="78"/>
      <c r="D57" s="79"/>
      <c r="E57" s="80"/>
      <c r="F57" s="34" t="s">
        <v>65</v>
      </c>
      <c r="G57" s="41" t="s">
        <v>26</v>
      </c>
      <c r="H57" s="31" t="s">
        <v>80</v>
      </c>
      <c r="I57" s="27" t="s">
        <v>26</v>
      </c>
      <c r="J57" s="35" t="s">
        <v>80</v>
      </c>
      <c r="K57" s="28"/>
      <c r="L57" s="44" t="str">
        <f t="shared" si="0"/>
        <v>10</v>
      </c>
      <c r="M57" s="39" t="str">
        <f t="shared" si="1"/>
        <v>10</v>
      </c>
    </row>
    <row r="58" spans="1:13" s="11" customFormat="1" ht="40.5" customHeight="1" x14ac:dyDescent="0.25">
      <c r="A58" s="77"/>
      <c r="B58" s="83"/>
      <c r="C58" s="78"/>
      <c r="D58" s="79"/>
      <c r="E58" s="80"/>
      <c r="F58" s="47" t="s">
        <v>68</v>
      </c>
      <c r="G58" s="41" t="s">
        <v>43</v>
      </c>
      <c r="H58" s="31" t="s">
        <v>80</v>
      </c>
      <c r="I58" s="27" t="s">
        <v>43</v>
      </c>
      <c r="J58" s="35" t="s">
        <v>80</v>
      </c>
      <c r="K58" s="28"/>
      <c r="L58" s="44" t="str">
        <f t="shared" si="0"/>
        <v>50</v>
      </c>
      <c r="M58" s="39" t="str">
        <f t="shared" si="1"/>
        <v>50</v>
      </c>
    </row>
    <row r="59" spans="1:13" s="11" customFormat="1" ht="40.5" customHeight="1" x14ac:dyDescent="0.25">
      <c r="A59" s="77">
        <v>18</v>
      </c>
      <c r="B59" s="82" t="s">
        <v>92</v>
      </c>
      <c r="C59" s="84" t="s">
        <v>93</v>
      </c>
      <c r="D59" s="79" t="s">
        <v>94</v>
      </c>
      <c r="E59" s="80" t="s">
        <v>12</v>
      </c>
      <c r="F59" s="34" t="s">
        <v>34</v>
      </c>
      <c r="G59" s="41" t="s">
        <v>26</v>
      </c>
      <c r="H59" s="27">
        <v>2018</v>
      </c>
      <c r="I59" s="27" t="s">
        <v>26</v>
      </c>
      <c r="J59" s="28">
        <v>2019</v>
      </c>
      <c r="K59" s="28"/>
      <c r="L59" s="44" t="str">
        <f t="shared" si="0"/>
        <v>10</v>
      </c>
      <c r="M59" s="39" t="str">
        <f t="shared" si="1"/>
        <v>10</v>
      </c>
    </row>
    <row r="60" spans="1:13" s="11" customFormat="1" ht="40.5" customHeight="1" x14ac:dyDescent="0.25">
      <c r="A60" s="77"/>
      <c r="B60" s="82"/>
      <c r="C60" s="84"/>
      <c r="D60" s="79"/>
      <c r="E60" s="80"/>
      <c r="F60" s="34" t="s">
        <v>49</v>
      </c>
      <c r="G60" s="41"/>
      <c r="H60" s="27"/>
      <c r="I60" s="27" t="s">
        <v>26</v>
      </c>
      <c r="J60" s="28">
        <v>2019</v>
      </c>
      <c r="K60" s="28"/>
      <c r="L60" s="44">
        <f t="shared" si="0"/>
        <v>0</v>
      </c>
      <c r="M60" s="39" t="str">
        <f t="shared" si="1"/>
        <v>10</v>
      </c>
    </row>
    <row r="61" spans="1:13" s="11" customFormat="1" ht="40.5" customHeight="1" x14ac:dyDescent="0.25">
      <c r="A61" s="77"/>
      <c r="B61" s="82"/>
      <c r="C61" s="84"/>
      <c r="D61" s="79"/>
      <c r="E61" s="80"/>
      <c r="F61" s="34" t="s">
        <v>15</v>
      </c>
      <c r="G61" s="41"/>
      <c r="H61" s="27"/>
      <c r="I61" s="27" t="s">
        <v>26</v>
      </c>
      <c r="J61" s="28">
        <v>2019</v>
      </c>
      <c r="K61" s="28"/>
      <c r="L61" s="44">
        <f t="shared" si="0"/>
        <v>0</v>
      </c>
      <c r="M61" s="39" t="str">
        <f t="shared" si="1"/>
        <v>10</v>
      </c>
    </row>
    <row r="62" spans="1:13" s="11" customFormat="1" ht="40.5" customHeight="1" x14ac:dyDescent="0.25">
      <c r="A62" s="77"/>
      <c r="B62" s="82"/>
      <c r="C62" s="84"/>
      <c r="D62" s="79"/>
      <c r="E62" s="80"/>
      <c r="F62" s="47" t="s">
        <v>16</v>
      </c>
      <c r="G62" s="41"/>
      <c r="H62" s="27"/>
      <c r="I62" s="27" t="s">
        <v>52</v>
      </c>
      <c r="J62" s="28">
        <v>2019</v>
      </c>
      <c r="K62" s="28"/>
      <c r="L62" s="44">
        <f t="shared" si="0"/>
        <v>0</v>
      </c>
      <c r="M62" s="39" t="str">
        <f t="shared" si="1"/>
        <v>20</v>
      </c>
    </row>
    <row r="63" spans="1:13" s="11" customFormat="1" ht="40.5" customHeight="1" x14ac:dyDescent="0.25">
      <c r="A63" s="77"/>
      <c r="B63" s="82"/>
      <c r="C63" s="84"/>
      <c r="D63" s="79"/>
      <c r="E63" s="80"/>
      <c r="F63" s="34" t="s">
        <v>75</v>
      </c>
      <c r="G63" s="41">
        <v>5</v>
      </c>
      <c r="H63" s="27">
        <v>2018</v>
      </c>
      <c r="I63" s="27" t="s">
        <v>26</v>
      </c>
      <c r="J63" s="28">
        <v>2019</v>
      </c>
      <c r="K63" s="28"/>
      <c r="L63" s="44">
        <f t="shared" si="0"/>
        <v>5</v>
      </c>
      <c r="M63" s="39" t="str">
        <f t="shared" si="1"/>
        <v>10</v>
      </c>
    </row>
    <row r="64" spans="1:13" s="11" customFormat="1" ht="40.5" customHeight="1" x14ac:dyDescent="0.25">
      <c r="A64" s="77"/>
      <c r="B64" s="82"/>
      <c r="C64" s="84"/>
      <c r="D64" s="79"/>
      <c r="E64" s="80"/>
      <c r="F64" s="47" t="s">
        <v>68</v>
      </c>
      <c r="G64" s="41"/>
      <c r="H64" s="27"/>
      <c r="I64" s="27" t="s">
        <v>141</v>
      </c>
      <c r="J64" s="28">
        <v>2019</v>
      </c>
      <c r="K64" s="28"/>
      <c r="L64" s="44">
        <f t="shared" si="0"/>
        <v>0</v>
      </c>
      <c r="M64" s="39" t="str">
        <f t="shared" si="1"/>
        <v>5</v>
      </c>
    </row>
    <row r="65" spans="1:13" s="11" customFormat="1" ht="40.5" customHeight="1" x14ac:dyDescent="0.25">
      <c r="A65" s="77">
        <v>19</v>
      </c>
      <c r="B65" s="76" t="s">
        <v>95</v>
      </c>
      <c r="C65" s="78" t="s">
        <v>128</v>
      </c>
      <c r="D65" s="79" t="s">
        <v>96</v>
      </c>
      <c r="E65" s="80" t="s">
        <v>12</v>
      </c>
      <c r="F65" s="34" t="s">
        <v>34</v>
      </c>
      <c r="G65" s="41" t="s">
        <v>43</v>
      </c>
      <c r="H65" s="31" t="s">
        <v>80</v>
      </c>
      <c r="I65" s="27" t="s">
        <v>43</v>
      </c>
      <c r="J65" s="35" t="s">
        <v>80</v>
      </c>
      <c r="K65" s="28"/>
      <c r="L65" s="44" t="str">
        <f t="shared" si="0"/>
        <v>50</v>
      </c>
      <c r="M65" s="39" t="str">
        <f t="shared" si="1"/>
        <v>50</v>
      </c>
    </row>
    <row r="66" spans="1:13" s="11" customFormat="1" ht="47.25" x14ac:dyDescent="0.25">
      <c r="A66" s="77"/>
      <c r="B66" s="76"/>
      <c r="C66" s="78"/>
      <c r="D66" s="79"/>
      <c r="E66" s="80"/>
      <c r="F66" s="34" t="s">
        <v>65</v>
      </c>
      <c r="G66" s="41" t="s">
        <v>43</v>
      </c>
      <c r="H66" s="31" t="s">
        <v>80</v>
      </c>
      <c r="I66" s="27" t="s">
        <v>43</v>
      </c>
      <c r="J66" s="35" t="s">
        <v>80</v>
      </c>
      <c r="K66" s="28"/>
      <c r="L66" s="44" t="str">
        <f t="shared" si="0"/>
        <v>50</v>
      </c>
      <c r="M66" s="39" t="str">
        <f t="shared" si="1"/>
        <v>50</v>
      </c>
    </row>
    <row r="67" spans="1:13" s="11" customFormat="1" ht="31.5" x14ac:dyDescent="0.25">
      <c r="A67" s="77"/>
      <c r="B67" s="76"/>
      <c r="C67" s="78"/>
      <c r="D67" s="79"/>
      <c r="E67" s="80"/>
      <c r="F67" s="34" t="s">
        <v>14</v>
      </c>
      <c r="G67" s="41" t="s">
        <v>43</v>
      </c>
      <c r="H67" s="31" t="s">
        <v>80</v>
      </c>
      <c r="I67" s="27" t="s">
        <v>43</v>
      </c>
      <c r="J67" s="35" t="s">
        <v>80</v>
      </c>
      <c r="K67" s="28"/>
      <c r="L67" s="44" t="str">
        <f t="shared" si="0"/>
        <v>50</v>
      </c>
      <c r="M67" s="39" t="str">
        <f t="shared" si="1"/>
        <v>50</v>
      </c>
    </row>
    <row r="68" spans="1:13" s="11" customFormat="1" ht="40.5" customHeight="1" x14ac:dyDescent="0.25">
      <c r="A68" s="77"/>
      <c r="B68" s="76"/>
      <c r="C68" s="78"/>
      <c r="D68" s="79"/>
      <c r="E68" s="80"/>
      <c r="F68" s="34" t="s">
        <v>15</v>
      </c>
      <c r="G68" s="41" t="s">
        <v>43</v>
      </c>
      <c r="H68" s="31" t="s">
        <v>80</v>
      </c>
      <c r="I68" s="27" t="s">
        <v>43</v>
      </c>
      <c r="J68" s="35" t="s">
        <v>80</v>
      </c>
      <c r="K68" s="28"/>
      <c r="L68" s="44" t="str">
        <f t="shared" si="0"/>
        <v>50</v>
      </c>
      <c r="M68" s="39" t="str">
        <f t="shared" si="1"/>
        <v>50</v>
      </c>
    </row>
    <row r="69" spans="1:13" s="11" customFormat="1" ht="40.5" customHeight="1" x14ac:dyDescent="0.25">
      <c r="A69" s="77"/>
      <c r="B69" s="76"/>
      <c r="C69" s="78"/>
      <c r="D69" s="79"/>
      <c r="E69" s="80"/>
      <c r="F69" s="34" t="s">
        <v>46</v>
      </c>
      <c r="G69" s="41" t="s">
        <v>97</v>
      </c>
      <c r="H69" s="31" t="s">
        <v>80</v>
      </c>
      <c r="I69" s="27" t="s">
        <v>97</v>
      </c>
      <c r="J69" s="35" t="s">
        <v>80</v>
      </c>
      <c r="K69" s="28"/>
      <c r="L69" s="44" t="str">
        <f t="shared" si="0"/>
        <v>100</v>
      </c>
      <c r="M69" s="39" t="str">
        <f t="shared" si="1"/>
        <v>100</v>
      </c>
    </row>
    <row r="70" spans="1:13" s="11" customFormat="1" ht="40.5" customHeight="1" x14ac:dyDescent="0.25">
      <c r="A70" s="77"/>
      <c r="B70" s="76"/>
      <c r="C70" s="78"/>
      <c r="D70" s="79"/>
      <c r="E70" s="80"/>
      <c r="F70" s="34" t="s">
        <v>16</v>
      </c>
      <c r="G70" s="41" t="s">
        <v>98</v>
      </c>
      <c r="H70" s="31" t="s">
        <v>80</v>
      </c>
      <c r="I70" s="27" t="s">
        <v>98</v>
      </c>
      <c r="J70" s="35" t="s">
        <v>80</v>
      </c>
      <c r="K70" s="28"/>
      <c r="L70" s="44" t="str">
        <f t="shared" si="0"/>
        <v>200</v>
      </c>
      <c r="M70" s="39" t="str">
        <f t="shared" si="1"/>
        <v>200</v>
      </c>
    </row>
    <row r="71" spans="1:13" s="11" customFormat="1" ht="40.5" customHeight="1" x14ac:dyDescent="0.25">
      <c r="A71" s="77"/>
      <c r="B71" s="76"/>
      <c r="C71" s="78"/>
      <c r="D71" s="79"/>
      <c r="E71" s="80"/>
      <c r="F71" s="34" t="s">
        <v>47</v>
      </c>
      <c r="G71" s="41" t="s">
        <v>98</v>
      </c>
      <c r="H71" s="31" t="s">
        <v>80</v>
      </c>
      <c r="I71" s="27" t="s">
        <v>98</v>
      </c>
      <c r="J71" s="35" t="s">
        <v>80</v>
      </c>
      <c r="K71" s="28"/>
      <c r="L71" s="44" t="str">
        <f t="shared" si="0"/>
        <v>200</v>
      </c>
      <c r="M71" s="39" t="str">
        <f t="shared" si="1"/>
        <v>200</v>
      </c>
    </row>
    <row r="72" spans="1:13" s="11" customFormat="1" ht="40.5" customHeight="1" x14ac:dyDescent="0.25">
      <c r="A72" s="77"/>
      <c r="B72" s="76"/>
      <c r="C72" s="78"/>
      <c r="D72" s="79"/>
      <c r="E72" s="80"/>
      <c r="F72" s="34" t="s">
        <v>74</v>
      </c>
      <c r="G72" s="41" t="s">
        <v>97</v>
      </c>
      <c r="H72" s="31" t="s">
        <v>80</v>
      </c>
      <c r="I72" s="27" t="s">
        <v>97</v>
      </c>
      <c r="J72" s="35" t="s">
        <v>80</v>
      </c>
      <c r="K72" s="28"/>
      <c r="L72" s="44" t="str">
        <f t="shared" si="0"/>
        <v>100</v>
      </c>
      <c r="M72" s="39" t="str">
        <f t="shared" si="1"/>
        <v>100</v>
      </c>
    </row>
    <row r="73" spans="1:13" s="11" customFormat="1" ht="40.5" customHeight="1" x14ac:dyDescent="0.25">
      <c r="A73" s="77"/>
      <c r="B73" s="76"/>
      <c r="C73" s="78"/>
      <c r="D73" s="79"/>
      <c r="E73" s="80"/>
      <c r="F73" s="34" t="s">
        <v>68</v>
      </c>
      <c r="G73" s="41" t="s">
        <v>97</v>
      </c>
      <c r="H73" s="31" t="s">
        <v>80</v>
      </c>
      <c r="I73" s="27" t="s">
        <v>97</v>
      </c>
      <c r="J73" s="35" t="s">
        <v>80</v>
      </c>
      <c r="K73" s="28"/>
      <c r="L73" s="44" t="str">
        <f t="shared" si="0"/>
        <v>100</v>
      </c>
      <c r="M73" s="39" t="str">
        <f t="shared" si="1"/>
        <v>100</v>
      </c>
    </row>
    <row r="74" spans="1:13" s="11" customFormat="1" ht="40.5" customHeight="1" x14ac:dyDescent="0.25">
      <c r="A74" s="77">
        <v>20</v>
      </c>
      <c r="B74" s="82" t="s">
        <v>99</v>
      </c>
      <c r="C74" s="78" t="s">
        <v>129</v>
      </c>
      <c r="D74" s="79" t="s">
        <v>100</v>
      </c>
      <c r="E74" s="80" t="s">
        <v>12</v>
      </c>
      <c r="F74" s="34" t="s">
        <v>14</v>
      </c>
      <c r="G74" s="41" t="s">
        <v>97</v>
      </c>
      <c r="H74" s="31" t="s">
        <v>80</v>
      </c>
      <c r="I74" s="27"/>
      <c r="J74" s="27"/>
      <c r="K74" s="28"/>
      <c r="L74" s="44" t="str">
        <f t="shared" si="0"/>
        <v>100</v>
      </c>
      <c r="M74" s="39">
        <f t="shared" si="1"/>
        <v>0</v>
      </c>
    </row>
    <row r="75" spans="1:13" s="11" customFormat="1" ht="40.5" customHeight="1" x14ac:dyDescent="0.25">
      <c r="A75" s="77"/>
      <c r="B75" s="82"/>
      <c r="C75" s="80"/>
      <c r="D75" s="79"/>
      <c r="E75" s="80"/>
      <c r="F75" s="34" t="s">
        <v>15</v>
      </c>
      <c r="G75" s="41" t="s">
        <v>97</v>
      </c>
      <c r="H75" s="31" t="s">
        <v>80</v>
      </c>
      <c r="I75" s="27"/>
      <c r="J75" s="27"/>
      <c r="K75" s="28"/>
      <c r="L75" s="44" t="str">
        <f t="shared" si="0"/>
        <v>100</v>
      </c>
      <c r="M75" s="39">
        <f t="shared" si="1"/>
        <v>0</v>
      </c>
    </row>
    <row r="76" spans="1:13" s="11" customFormat="1" ht="40.5" customHeight="1" x14ac:dyDescent="0.25">
      <c r="A76" s="77"/>
      <c r="B76" s="82"/>
      <c r="C76" s="80"/>
      <c r="D76" s="79"/>
      <c r="E76" s="80"/>
      <c r="F76" s="34" t="s">
        <v>16</v>
      </c>
      <c r="G76" s="41" t="s">
        <v>101</v>
      </c>
      <c r="H76" s="31" t="s">
        <v>80</v>
      </c>
      <c r="I76" s="27"/>
      <c r="J76" s="27"/>
      <c r="K76" s="28"/>
      <c r="L76" s="44" t="str">
        <f t="shared" ref="L76:L93" si="2">G76</f>
        <v>300</v>
      </c>
      <c r="M76" s="39">
        <f t="shared" ref="M76:M93" si="3">I76</f>
        <v>0</v>
      </c>
    </row>
    <row r="77" spans="1:13" s="11" customFormat="1" ht="40.5" customHeight="1" x14ac:dyDescent="0.25">
      <c r="A77" s="77"/>
      <c r="B77" s="82"/>
      <c r="C77" s="80"/>
      <c r="D77" s="79"/>
      <c r="E77" s="80"/>
      <c r="F77" s="34" t="s">
        <v>47</v>
      </c>
      <c r="G77" s="41" t="s">
        <v>101</v>
      </c>
      <c r="H77" s="31" t="s">
        <v>80</v>
      </c>
      <c r="I77" s="27"/>
      <c r="J77" s="27"/>
      <c r="K77" s="28"/>
      <c r="L77" s="44" t="str">
        <f t="shared" si="2"/>
        <v>300</v>
      </c>
      <c r="M77" s="39">
        <f t="shared" si="3"/>
        <v>0</v>
      </c>
    </row>
    <row r="78" spans="1:13" s="11" customFormat="1" ht="40.5" customHeight="1" x14ac:dyDescent="0.25">
      <c r="A78" s="77"/>
      <c r="B78" s="82"/>
      <c r="C78" s="80"/>
      <c r="D78" s="79"/>
      <c r="E78" s="80"/>
      <c r="F78" s="34" t="s">
        <v>74</v>
      </c>
      <c r="G78" s="41" t="s">
        <v>97</v>
      </c>
      <c r="H78" s="31" t="s">
        <v>80</v>
      </c>
      <c r="I78" s="27"/>
      <c r="J78" s="27"/>
      <c r="K78" s="28"/>
      <c r="L78" s="44">
        <f>+L72+L63+D104</f>
        <v>373</v>
      </c>
      <c r="M78" s="39">
        <f t="shared" si="3"/>
        <v>0</v>
      </c>
    </row>
    <row r="79" spans="1:13" s="11" customFormat="1" ht="40.5" customHeight="1" x14ac:dyDescent="0.25">
      <c r="A79" s="77">
        <v>21</v>
      </c>
      <c r="B79" s="76" t="s">
        <v>102</v>
      </c>
      <c r="C79" s="78" t="s">
        <v>130</v>
      </c>
      <c r="D79" s="79" t="s">
        <v>103</v>
      </c>
      <c r="E79" s="80" t="s">
        <v>25</v>
      </c>
      <c r="F79" s="34" t="s">
        <v>63</v>
      </c>
      <c r="G79" s="41"/>
      <c r="H79" s="27"/>
      <c r="I79" s="27" t="s">
        <v>143</v>
      </c>
      <c r="J79" s="27" t="s">
        <v>35</v>
      </c>
      <c r="K79" s="28"/>
      <c r="L79" s="44">
        <f t="shared" si="2"/>
        <v>0</v>
      </c>
      <c r="M79" s="39" t="str">
        <f t="shared" si="3"/>
        <v>2</v>
      </c>
    </row>
    <row r="80" spans="1:13" s="11" customFormat="1" ht="40.5" customHeight="1" x14ac:dyDescent="0.25">
      <c r="A80" s="77"/>
      <c r="B80" s="76"/>
      <c r="C80" s="78"/>
      <c r="D80" s="79"/>
      <c r="E80" s="80"/>
      <c r="F80" s="34" t="s">
        <v>16</v>
      </c>
      <c r="G80" s="41"/>
      <c r="H80" s="27"/>
      <c r="I80" s="27" t="s">
        <v>142</v>
      </c>
      <c r="J80" s="27" t="s">
        <v>35</v>
      </c>
      <c r="K80" s="28"/>
      <c r="L80" s="44">
        <f t="shared" si="2"/>
        <v>0</v>
      </c>
      <c r="M80" s="39" t="str">
        <f t="shared" si="3"/>
        <v>4</v>
      </c>
    </row>
    <row r="81" spans="1:13" s="11" customFormat="1" ht="40.5" customHeight="1" x14ac:dyDescent="0.25">
      <c r="A81" s="77">
        <v>22</v>
      </c>
      <c r="B81" s="82" t="s">
        <v>104</v>
      </c>
      <c r="C81" s="81" t="s">
        <v>105</v>
      </c>
      <c r="D81" s="79" t="s">
        <v>106</v>
      </c>
      <c r="E81" s="80" t="s">
        <v>25</v>
      </c>
      <c r="F81" s="34" t="s">
        <v>32</v>
      </c>
      <c r="G81" s="41"/>
      <c r="H81" s="27"/>
      <c r="I81" s="27" t="s">
        <v>141</v>
      </c>
      <c r="J81" s="27" t="s">
        <v>21</v>
      </c>
      <c r="K81" s="28"/>
      <c r="L81" s="44">
        <f t="shared" si="2"/>
        <v>0</v>
      </c>
      <c r="M81" s="39" t="str">
        <f t="shared" si="3"/>
        <v>5</v>
      </c>
    </row>
    <row r="82" spans="1:13" s="11" customFormat="1" ht="40.5" customHeight="1" x14ac:dyDescent="0.25">
      <c r="A82" s="77"/>
      <c r="B82" s="82"/>
      <c r="C82" s="81"/>
      <c r="D82" s="79"/>
      <c r="E82" s="80"/>
      <c r="F82" s="34" t="s">
        <v>14</v>
      </c>
      <c r="G82" s="41" t="s">
        <v>26</v>
      </c>
      <c r="H82" s="27" t="s">
        <v>21</v>
      </c>
      <c r="I82" s="27" t="s">
        <v>26</v>
      </c>
      <c r="J82" s="27" t="s">
        <v>21</v>
      </c>
      <c r="K82" s="28"/>
      <c r="L82" s="44" t="str">
        <f t="shared" si="2"/>
        <v>10</v>
      </c>
      <c r="M82" s="39" t="str">
        <f t="shared" si="3"/>
        <v>10</v>
      </c>
    </row>
    <row r="83" spans="1:13" s="11" customFormat="1" ht="40.5" customHeight="1" x14ac:dyDescent="0.25">
      <c r="A83" s="77"/>
      <c r="B83" s="82"/>
      <c r="C83" s="81"/>
      <c r="D83" s="79"/>
      <c r="E83" s="80"/>
      <c r="F83" s="34" t="s">
        <v>16</v>
      </c>
      <c r="G83" s="41" t="s">
        <v>52</v>
      </c>
      <c r="H83" s="27" t="s">
        <v>21</v>
      </c>
      <c r="I83" s="27"/>
      <c r="J83" s="27"/>
      <c r="K83" s="28"/>
      <c r="L83" s="44" t="str">
        <f t="shared" si="2"/>
        <v>20</v>
      </c>
      <c r="M83" s="39">
        <f t="shared" si="3"/>
        <v>0</v>
      </c>
    </row>
    <row r="84" spans="1:13" s="11" customFormat="1" ht="63.75" customHeight="1" x14ac:dyDescent="0.25">
      <c r="A84" s="28">
        <v>23</v>
      </c>
      <c r="B84" s="33" t="s">
        <v>107</v>
      </c>
      <c r="C84" s="34" t="s">
        <v>108</v>
      </c>
      <c r="D84" s="27" t="s">
        <v>109</v>
      </c>
      <c r="E84" s="29" t="s">
        <v>12</v>
      </c>
      <c r="F84" s="48" t="s">
        <v>74</v>
      </c>
      <c r="G84" s="41" t="s">
        <v>26</v>
      </c>
      <c r="H84" s="27" t="s">
        <v>35</v>
      </c>
      <c r="I84" s="27" t="s">
        <v>26</v>
      </c>
      <c r="J84" s="27" t="s">
        <v>35</v>
      </c>
      <c r="K84" s="28"/>
      <c r="L84" s="44" t="str">
        <f t="shared" si="2"/>
        <v>10</v>
      </c>
      <c r="M84" s="39" t="str">
        <f t="shared" si="3"/>
        <v>10</v>
      </c>
    </row>
    <row r="85" spans="1:13" s="11" customFormat="1" ht="40.5" customHeight="1" x14ac:dyDescent="0.25">
      <c r="A85" s="28">
        <v>24</v>
      </c>
      <c r="B85" s="32" t="s">
        <v>138</v>
      </c>
      <c r="C85" s="36" t="s">
        <v>110</v>
      </c>
      <c r="D85" s="27" t="s">
        <v>111</v>
      </c>
      <c r="E85" s="29" t="s">
        <v>25</v>
      </c>
      <c r="F85" s="34" t="s">
        <v>14</v>
      </c>
      <c r="G85" s="41" t="s">
        <v>26</v>
      </c>
      <c r="H85" s="31" t="s">
        <v>80</v>
      </c>
      <c r="I85" s="27" t="s">
        <v>26</v>
      </c>
      <c r="J85" s="31" t="s">
        <v>80</v>
      </c>
      <c r="K85" s="28"/>
      <c r="L85" s="44" t="str">
        <f t="shared" si="2"/>
        <v>10</v>
      </c>
      <c r="M85" s="39" t="str">
        <f t="shared" si="3"/>
        <v>10</v>
      </c>
    </row>
    <row r="86" spans="1:13" s="11" customFormat="1" ht="40.5" customHeight="1" x14ac:dyDescent="0.25">
      <c r="A86" s="67">
        <v>25</v>
      </c>
      <c r="B86" s="72" t="s">
        <v>112</v>
      </c>
      <c r="C86" s="70" t="s">
        <v>113</v>
      </c>
      <c r="D86" s="58" t="s">
        <v>114</v>
      </c>
      <c r="E86" s="55" t="s">
        <v>25</v>
      </c>
      <c r="F86" s="34" t="s">
        <v>14</v>
      </c>
      <c r="G86" s="41" t="s">
        <v>115</v>
      </c>
      <c r="H86" s="31" t="s">
        <v>80</v>
      </c>
      <c r="I86" s="27" t="s">
        <v>52</v>
      </c>
      <c r="J86" s="31" t="s">
        <v>80</v>
      </c>
      <c r="K86" s="28"/>
      <c r="L86" s="44" t="str">
        <f t="shared" si="2"/>
        <v>15</v>
      </c>
      <c r="M86" s="39" t="str">
        <f t="shared" si="3"/>
        <v>20</v>
      </c>
    </row>
    <row r="87" spans="1:13" s="11" customFormat="1" ht="40.5" customHeight="1" x14ac:dyDescent="0.25">
      <c r="A87" s="69"/>
      <c r="B87" s="73"/>
      <c r="C87" s="71"/>
      <c r="D87" s="60"/>
      <c r="E87" s="57"/>
      <c r="F87" s="34" t="s">
        <v>74</v>
      </c>
      <c r="G87" s="41" t="s">
        <v>115</v>
      </c>
      <c r="H87" s="31" t="s">
        <v>80</v>
      </c>
      <c r="I87" s="27" t="s">
        <v>52</v>
      </c>
      <c r="J87" s="31" t="s">
        <v>80</v>
      </c>
      <c r="K87" s="28"/>
      <c r="L87" s="44" t="str">
        <f t="shared" si="2"/>
        <v>15</v>
      </c>
      <c r="M87" s="39" t="str">
        <f t="shared" si="3"/>
        <v>20</v>
      </c>
    </row>
    <row r="88" spans="1:13" s="11" customFormat="1" ht="40.5" customHeight="1" x14ac:dyDescent="0.25">
      <c r="A88" s="67">
        <v>26</v>
      </c>
      <c r="B88" s="72" t="s">
        <v>116</v>
      </c>
      <c r="C88" s="74" t="s">
        <v>117</v>
      </c>
      <c r="D88" s="58" t="s">
        <v>118</v>
      </c>
      <c r="E88" s="55" t="s">
        <v>12</v>
      </c>
      <c r="F88" s="34" t="s">
        <v>14</v>
      </c>
      <c r="G88" s="41" t="s">
        <v>97</v>
      </c>
      <c r="H88" s="31" t="s">
        <v>80</v>
      </c>
      <c r="I88" s="27" t="s">
        <v>97</v>
      </c>
      <c r="J88" s="31" t="s">
        <v>80</v>
      </c>
      <c r="K88" s="28"/>
      <c r="L88" s="44" t="str">
        <f t="shared" si="2"/>
        <v>100</v>
      </c>
      <c r="M88" s="39" t="str">
        <f t="shared" si="3"/>
        <v>100</v>
      </c>
    </row>
    <row r="89" spans="1:13" s="11" customFormat="1" ht="40.5" customHeight="1" x14ac:dyDescent="0.25">
      <c r="A89" s="69"/>
      <c r="B89" s="73"/>
      <c r="C89" s="75"/>
      <c r="D89" s="60"/>
      <c r="E89" s="57"/>
      <c r="F89" s="34" t="s">
        <v>16</v>
      </c>
      <c r="G89" s="41" t="s">
        <v>97</v>
      </c>
      <c r="H89" s="31" t="s">
        <v>80</v>
      </c>
      <c r="I89" s="27" t="s">
        <v>97</v>
      </c>
      <c r="J89" s="31" t="s">
        <v>80</v>
      </c>
      <c r="K89" s="28"/>
      <c r="L89" s="44" t="str">
        <f t="shared" si="2"/>
        <v>100</v>
      </c>
      <c r="M89" s="39" t="str">
        <f t="shared" si="3"/>
        <v>100</v>
      </c>
    </row>
    <row r="90" spans="1:13" s="11" customFormat="1" ht="40.5" customHeight="1" x14ac:dyDescent="0.25">
      <c r="A90" s="67">
        <v>27</v>
      </c>
      <c r="B90" s="64" t="s">
        <v>119</v>
      </c>
      <c r="C90" s="61" t="s">
        <v>131</v>
      </c>
      <c r="D90" s="58" t="s">
        <v>120</v>
      </c>
      <c r="E90" s="55" t="s">
        <v>37</v>
      </c>
      <c r="F90" s="34" t="s">
        <v>32</v>
      </c>
      <c r="G90" s="41">
        <v>2</v>
      </c>
      <c r="H90" s="27" t="s">
        <v>27</v>
      </c>
      <c r="I90" s="27" t="s">
        <v>142</v>
      </c>
      <c r="J90" s="27" t="s">
        <v>35</v>
      </c>
      <c r="K90" s="28"/>
      <c r="L90" s="44">
        <f t="shared" si="2"/>
        <v>2</v>
      </c>
      <c r="M90" s="39" t="str">
        <f t="shared" si="3"/>
        <v>4</v>
      </c>
    </row>
    <row r="91" spans="1:13" s="11" customFormat="1" ht="40.5" customHeight="1" x14ac:dyDescent="0.25">
      <c r="A91" s="68"/>
      <c r="B91" s="65"/>
      <c r="C91" s="62"/>
      <c r="D91" s="59"/>
      <c r="E91" s="56"/>
      <c r="F91" s="34" t="s">
        <v>14</v>
      </c>
      <c r="G91" s="41" t="s">
        <v>26</v>
      </c>
      <c r="H91" s="27" t="s">
        <v>27</v>
      </c>
      <c r="I91" s="27" t="s">
        <v>26</v>
      </c>
      <c r="J91" s="27" t="s">
        <v>35</v>
      </c>
      <c r="K91" s="28"/>
      <c r="L91" s="44" t="str">
        <f t="shared" si="2"/>
        <v>10</v>
      </c>
      <c r="M91" s="39" t="str">
        <f t="shared" si="3"/>
        <v>10</v>
      </c>
    </row>
    <row r="92" spans="1:13" s="11" customFormat="1" ht="40.5" customHeight="1" x14ac:dyDescent="0.25">
      <c r="A92" s="68"/>
      <c r="B92" s="65"/>
      <c r="C92" s="62"/>
      <c r="D92" s="59"/>
      <c r="E92" s="56"/>
      <c r="F92" s="34" t="s">
        <v>15</v>
      </c>
      <c r="G92" s="41" t="s">
        <v>26</v>
      </c>
      <c r="H92" s="27" t="s">
        <v>27</v>
      </c>
      <c r="I92" s="27" t="s">
        <v>26</v>
      </c>
      <c r="J92" s="27" t="s">
        <v>35</v>
      </c>
      <c r="K92" s="28"/>
      <c r="L92" s="44" t="str">
        <f t="shared" si="2"/>
        <v>10</v>
      </c>
      <c r="M92" s="39" t="str">
        <f t="shared" si="3"/>
        <v>10</v>
      </c>
    </row>
    <row r="93" spans="1:13" s="11" customFormat="1" ht="40.5" customHeight="1" x14ac:dyDescent="0.25">
      <c r="A93" s="69"/>
      <c r="B93" s="66"/>
      <c r="C93" s="63"/>
      <c r="D93" s="60"/>
      <c r="E93" s="57"/>
      <c r="F93" s="34" t="s">
        <v>16</v>
      </c>
      <c r="G93" s="41">
        <v>10</v>
      </c>
      <c r="H93" s="27" t="s">
        <v>27</v>
      </c>
      <c r="I93" s="27" t="s">
        <v>26</v>
      </c>
      <c r="J93" s="27" t="s">
        <v>35</v>
      </c>
      <c r="K93" s="28"/>
      <c r="L93" s="44">
        <f t="shared" si="2"/>
        <v>10</v>
      </c>
      <c r="M93" s="39" t="str">
        <f t="shared" si="3"/>
        <v>10</v>
      </c>
    </row>
    <row r="94" spans="1:13" ht="27" customHeight="1" x14ac:dyDescent="0.25">
      <c r="A94" s="37"/>
      <c r="B94" s="37"/>
      <c r="C94" s="37"/>
      <c r="D94" s="37"/>
      <c r="E94" s="37"/>
      <c r="F94" s="37"/>
      <c r="G94" s="38"/>
      <c r="H94" s="38"/>
      <c r="I94" s="38"/>
      <c r="J94" s="38"/>
      <c r="K94" s="22"/>
    </row>
    <row r="95" spans="1:13" ht="20.25" customHeight="1" x14ac:dyDescent="0.25">
      <c r="B95" s="46" t="s">
        <v>123</v>
      </c>
      <c r="C95" s="51" t="s">
        <v>122</v>
      </c>
      <c r="D95" s="52" t="s">
        <v>19</v>
      </c>
      <c r="E95" s="52"/>
      <c r="I95" s="39"/>
      <c r="J95" s="39"/>
      <c r="K95" s="7"/>
    </row>
    <row r="96" spans="1:13" ht="34.5" customHeight="1" x14ac:dyDescent="0.25">
      <c r="C96" s="51"/>
      <c r="D96" s="19" t="s">
        <v>140</v>
      </c>
      <c r="E96" s="19" t="s">
        <v>139</v>
      </c>
    </row>
    <row r="97" spans="3:5" ht="33" customHeight="1" x14ac:dyDescent="0.25">
      <c r="C97" s="42" t="s">
        <v>32</v>
      </c>
      <c r="D97" s="45">
        <f>L20+L26+L32+L56+L59+L65+L81+L90</f>
        <v>105</v>
      </c>
      <c r="E97" s="14">
        <f>SUM(M20+M26+M32+M56+M59+M65+M81+M90)</f>
        <v>85</v>
      </c>
    </row>
    <row r="98" spans="3:5" ht="33" customHeight="1" x14ac:dyDescent="0.25">
      <c r="C98" s="42" t="s">
        <v>63</v>
      </c>
      <c r="D98" s="45">
        <f>SUM(L79+L66+L57+L33)</f>
        <v>63</v>
      </c>
      <c r="E98" s="14">
        <f>SUM(M33+M57+M66+M79)</f>
        <v>65</v>
      </c>
    </row>
    <row r="99" spans="3:5" ht="33" customHeight="1" x14ac:dyDescent="0.25">
      <c r="C99" s="42" t="s">
        <v>14</v>
      </c>
      <c r="D99" s="45">
        <f>SUM(L91+L88+L86+L85+L82+L74+L67+L60+L54+L49+L47+L42+L36+L34+L27+L21+L16+L14+L11)</f>
        <v>394</v>
      </c>
      <c r="E99" s="14">
        <f>SUM(M11+M14+M16+M21+M27+M34+M42+M47+M49+M54+M60+M67+M74+M82+M85+M86+M88+M91)</f>
        <v>262</v>
      </c>
    </row>
    <row r="100" spans="3:5" ht="33" customHeight="1" x14ac:dyDescent="0.25">
      <c r="C100" s="42" t="s">
        <v>15</v>
      </c>
      <c r="D100" s="45">
        <f>SUM(L12+L15+L17+L23+L24+L28+L40+L43+L50+L61+L68+L75+L92)</f>
        <v>286</v>
      </c>
      <c r="E100" s="14">
        <f>SUM(M92+M75+M68+M61+M50+M43+M40+M28+M24+M23+M17+M15+M12)</f>
        <v>167</v>
      </c>
    </row>
    <row r="101" spans="3:5" ht="33" customHeight="1" x14ac:dyDescent="0.25">
      <c r="C101" s="42" t="s">
        <v>46</v>
      </c>
      <c r="D101" s="45">
        <f>SUM(L69+L29)</f>
        <v>140</v>
      </c>
      <c r="E101" s="14">
        <f>SUM(M69+M29)</f>
        <v>100</v>
      </c>
    </row>
    <row r="102" spans="3:5" ht="33" customHeight="1" x14ac:dyDescent="0.25">
      <c r="C102" s="42" t="s">
        <v>16</v>
      </c>
      <c r="D102" s="45">
        <f>SUM(L93+L89+L83+L76+L70+L62+L55+L51+L48+L44+L37+L35+L30+L25+L18+L13)</f>
        <v>819</v>
      </c>
      <c r="E102" s="14">
        <f>SUM(M93+M89+M83+M76+M70+M62+M55+M51+M48+M44+M41+M35+M30+M25+M22+M18+M13)</f>
        <v>510</v>
      </c>
    </row>
    <row r="103" spans="3:5" ht="33" customHeight="1" x14ac:dyDescent="0.25">
      <c r="C103" s="42" t="s">
        <v>47</v>
      </c>
      <c r="D103" s="45">
        <f>SUM(L19+L31+L45+L52+L71+L77)</f>
        <v>551</v>
      </c>
      <c r="E103" s="14">
        <f>SUM(M77+M71+M52+M45+M31+M19)</f>
        <v>230</v>
      </c>
    </row>
    <row r="104" spans="3:5" ht="33" customHeight="1" x14ac:dyDescent="0.25">
      <c r="C104" s="42" t="s">
        <v>74</v>
      </c>
      <c r="D104" s="45">
        <v>268</v>
      </c>
      <c r="E104" s="14">
        <f>SUM(M87+M84+M78+M72+M63+M53+M39)</f>
        <v>163</v>
      </c>
    </row>
    <row r="105" spans="3:5" ht="27.75" customHeight="1" x14ac:dyDescent="0.25">
      <c r="C105" s="43" t="s">
        <v>68</v>
      </c>
      <c r="D105" s="10">
        <v>155</v>
      </c>
      <c r="E105" s="14">
        <f>SUM(M73+M64+M58+M46)</f>
        <v>160</v>
      </c>
    </row>
    <row r="106" spans="3:5" ht="27" customHeight="1" x14ac:dyDescent="0.25">
      <c r="C106" s="9" t="s">
        <v>145</v>
      </c>
      <c r="D106" s="9">
        <f>SUM(D96:D104)</f>
        <v>2626</v>
      </c>
      <c r="E106" s="9">
        <f>SUM(E96:E104)</f>
        <v>1582</v>
      </c>
    </row>
  </sheetData>
  <mergeCells count="123">
    <mergeCell ref="A1:C1"/>
    <mergeCell ref="G1:K1"/>
    <mergeCell ref="K9:K10"/>
    <mergeCell ref="A14:A15"/>
    <mergeCell ref="B14:B15"/>
    <mergeCell ref="C14:C15"/>
    <mergeCell ref="E14:E15"/>
    <mergeCell ref="B16:B19"/>
    <mergeCell ref="A16:A19"/>
    <mergeCell ref="C16:C19"/>
    <mergeCell ref="E16:E19"/>
    <mergeCell ref="I9:J9"/>
    <mergeCell ref="F9:F10"/>
    <mergeCell ref="E9:E10"/>
    <mergeCell ref="C9:C10"/>
    <mergeCell ref="B9:B10"/>
    <mergeCell ref="A9:A10"/>
    <mergeCell ref="C11:C13"/>
    <mergeCell ref="B11:B13"/>
    <mergeCell ref="E11:E13"/>
    <mergeCell ref="A11:A13"/>
    <mergeCell ref="G9:H9"/>
    <mergeCell ref="A20:A22"/>
    <mergeCell ref="B20:B22"/>
    <mergeCell ref="C20:C22"/>
    <mergeCell ref="E20:E22"/>
    <mergeCell ref="D9:D10"/>
    <mergeCell ref="D11:D13"/>
    <mergeCell ref="D16:D19"/>
    <mergeCell ref="D20:D22"/>
    <mergeCell ref="D14:D15"/>
    <mergeCell ref="B26:B31"/>
    <mergeCell ref="A26:A31"/>
    <mergeCell ref="C26:C31"/>
    <mergeCell ref="D26:D31"/>
    <mergeCell ref="E26:E31"/>
    <mergeCell ref="A32:A35"/>
    <mergeCell ref="B32:B35"/>
    <mergeCell ref="C32:C35"/>
    <mergeCell ref="D32:D35"/>
    <mergeCell ref="E32:E35"/>
    <mergeCell ref="B36:B38"/>
    <mergeCell ref="A36:A38"/>
    <mergeCell ref="D36:D38"/>
    <mergeCell ref="E36:E38"/>
    <mergeCell ref="C36:C38"/>
    <mergeCell ref="B40:B41"/>
    <mergeCell ref="C40:C41"/>
    <mergeCell ref="D40:D41"/>
    <mergeCell ref="E40:E41"/>
    <mergeCell ref="A40:A41"/>
    <mergeCell ref="B42:B46"/>
    <mergeCell ref="A42:A46"/>
    <mergeCell ref="C42:C46"/>
    <mergeCell ref="D42:D46"/>
    <mergeCell ref="E42:E46"/>
    <mergeCell ref="B47:B48"/>
    <mergeCell ref="A47:A48"/>
    <mergeCell ref="C47:C48"/>
    <mergeCell ref="D47:D48"/>
    <mergeCell ref="E47:E48"/>
    <mergeCell ref="E49:E53"/>
    <mergeCell ref="D49:D53"/>
    <mergeCell ref="C49:C53"/>
    <mergeCell ref="B49:B53"/>
    <mergeCell ref="A49:A53"/>
    <mergeCell ref="E54:E55"/>
    <mergeCell ref="D54:D55"/>
    <mergeCell ref="C54:C55"/>
    <mergeCell ref="B54:B55"/>
    <mergeCell ref="A54:A55"/>
    <mergeCell ref="B59:B64"/>
    <mergeCell ref="A59:A64"/>
    <mergeCell ref="E65:E73"/>
    <mergeCell ref="D65:D73"/>
    <mergeCell ref="C65:C73"/>
    <mergeCell ref="B65:B73"/>
    <mergeCell ref="A65:A73"/>
    <mergeCell ref="E56:E58"/>
    <mergeCell ref="D56:D58"/>
    <mergeCell ref="C56:C58"/>
    <mergeCell ref="B56:B58"/>
    <mergeCell ref="A56:A58"/>
    <mergeCell ref="E59:E64"/>
    <mergeCell ref="D59:D64"/>
    <mergeCell ref="C59:C64"/>
    <mergeCell ref="C79:C80"/>
    <mergeCell ref="D79:D80"/>
    <mergeCell ref="E79:E80"/>
    <mergeCell ref="E81:E83"/>
    <mergeCell ref="D81:D83"/>
    <mergeCell ref="C81:C83"/>
    <mergeCell ref="B81:B83"/>
    <mergeCell ref="A81:A83"/>
    <mergeCell ref="E74:E78"/>
    <mergeCell ref="D74:D78"/>
    <mergeCell ref="C74:C78"/>
    <mergeCell ref="B74:B78"/>
    <mergeCell ref="A74:A78"/>
    <mergeCell ref="A2:C2"/>
    <mergeCell ref="A3:C3"/>
    <mergeCell ref="C95:C96"/>
    <mergeCell ref="D95:E95"/>
    <mergeCell ref="A6:K7"/>
    <mergeCell ref="G2:K2"/>
    <mergeCell ref="G4:K4"/>
    <mergeCell ref="E90:E93"/>
    <mergeCell ref="D90:D93"/>
    <mergeCell ref="C90:C93"/>
    <mergeCell ref="B90:B93"/>
    <mergeCell ref="A90:A93"/>
    <mergeCell ref="E86:E87"/>
    <mergeCell ref="D86:D87"/>
    <mergeCell ref="C86:C87"/>
    <mergeCell ref="B86:B87"/>
    <mergeCell ref="A86:A87"/>
    <mergeCell ref="E88:E89"/>
    <mergeCell ref="D88:D89"/>
    <mergeCell ref="C88:C89"/>
    <mergeCell ref="B88:B89"/>
    <mergeCell ref="A88:A89"/>
    <mergeCell ref="B79:B80"/>
    <mergeCell ref="A79:A80"/>
  </mergeCells>
  <pageMargins left="0.3" right="0.3" top="0.3" bottom="0.3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2018-11-27T02:33:03Z</dcterms:created>
  <dcterms:modified xsi:type="dcterms:W3CDTF">2019-10-23T06:39:37Z</dcterms:modified>
</cp:coreProperties>
</file>